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definedNames>
    <definedName name="_xlnm._FilterDatabase" localSheetId="0" hidden="1">Arkusz1!$A$2:$O$2</definedName>
  </definedNames>
  <calcPr calcId="152511"/>
</workbook>
</file>

<file path=xl/calcChain.xml><?xml version="1.0" encoding="utf-8"?>
<calcChain xmlns="http://schemas.openxmlformats.org/spreadsheetml/2006/main">
  <c r="I96" i="1" l="1"/>
  <c r="G97" i="1"/>
  <c r="F97" i="1"/>
  <c r="G96" i="1"/>
  <c r="F96" i="1"/>
  <c r="G43" i="1"/>
  <c r="F43" i="1"/>
  <c r="I97" i="1" l="1"/>
  <c r="I43" i="1"/>
  <c r="I42" i="1"/>
  <c r="I41" i="1"/>
  <c r="I40" i="1"/>
  <c r="I39" i="1"/>
  <c r="I38" i="1"/>
  <c r="I37" i="1"/>
  <c r="I36" i="1"/>
  <c r="G114" i="1" l="1"/>
  <c r="E114" i="1"/>
  <c r="D114" i="1"/>
  <c r="I113" i="1"/>
  <c r="H113" i="1"/>
  <c r="F113" i="1"/>
  <c r="I112" i="1"/>
  <c r="H112" i="1"/>
  <c r="F112" i="1"/>
  <c r="F111" i="1"/>
  <c r="I114" i="1" l="1"/>
  <c r="H114" i="1"/>
  <c r="F114" i="1"/>
  <c r="I32" i="1" l="1"/>
  <c r="I35" i="1"/>
  <c r="I34" i="1"/>
  <c r="I47" i="1" l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4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3" i="1"/>
  <c r="I6" i="1"/>
  <c r="I98" i="1" l="1"/>
</calcChain>
</file>

<file path=xl/comments1.xml><?xml version="1.0" encoding="utf-8"?>
<comments xmlns="http://schemas.openxmlformats.org/spreadsheetml/2006/main">
  <authors>
    <author>Autor</author>
  </authors>
  <commentList>
    <comment ref="C36" authorId="0" shapeId="0">
      <text>
        <r>
          <rPr>
            <sz val="9"/>
            <color indexed="81"/>
            <rFont val="Tahoma"/>
            <family val="2"/>
            <charset val="238"/>
          </rPr>
          <t xml:space="preserve">INSTALACJA PV
</t>
        </r>
      </text>
    </comment>
    <comment ref="C3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INSTALACJA PV
</t>
        </r>
      </text>
    </comment>
    <comment ref="C38" authorId="0" shapeId="0">
      <text>
        <r>
          <rPr>
            <b/>
            <sz val="9"/>
            <color indexed="81"/>
            <rFont val="Tahoma"/>
            <family val="2"/>
            <charset val="238"/>
          </rPr>
          <t>jest fotowoltaika</t>
        </r>
      </text>
    </comment>
    <comment ref="C39" authorId="0" shapeId="0">
      <text>
        <r>
          <rPr>
            <sz val="9"/>
            <color indexed="81"/>
            <rFont val="Tahoma"/>
            <family val="2"/>
            <charset val="238"/>
          </rPr>
          <t>instalacja fotowoltaiczna</t>
        </r>
      </text>
    </comment>
    <comment ref="C40" authorId="0" shapeId="0">
      <text>
        <r>
          <rPr>
            <b/>
            <sz val="9"/>
            <color indexed="81"/>
            <rFont val="Tahoma"/>
            <family val="2"/>
            <charset val="238"/>
          </rPr>
          <t>jest fotowoltaika</t>
        </r>
      </text>
    </comment>
    <comment ref="C41" authorId="0" shapeId="0">
      <text>
        <r>
          <rPr>
            <sz val="9"/>
            <color indexed="81"/>
            <rFont val="Tahoma"/>
            <family val="2"/>
            <charset val="238"/>
          </rPr>
          <t xml:space="preserve">instalacja PV
</t>
        </r>
      </text>
    </comment>
    <comment ref="C42" authorId="0" shapeId="0">
      <text>
        <r>
          <rPr>
            <b/>
            <sz val="9"/>
            <color indexed="81"/>
            <rFont val="Tahoma"/>
            <family val="2"/>
            <charset val="238"/>
          </rPr>
          <t>instalacja PV</t>
        </r>
      </text>
    </comment>
  </commentList>
</comments>
</file>

<file path=xl/sharedStrings.xml><?xml version="1.0" encoding="utf-8"?>
<sst xmlns="http://schemas.openxmlformats.org/spreadsheetml/2006/main" count="640" uniqueCount="346">
  <si>
    <t>PL0037730013313842</t>
  </si>
  <si>
    <t>C12a</t>
  </si>
  <si>
    <t>PL0037730013430040</t>
  </si>
  <si>
    <t>PL0037730000150701</t>
  </si>
  <si>
    <t>PL0037730013416906</t>
  </si>
  <si>
    <t>PL0037730013298078</t>
  </si>
  <si>
    <t>PL0037730013312731</t>
  </si>
  <si>
    <t>PL0037730013312933</t>
  </si>
  <si>
    <t>PL0037730013313640</t>
  </si>
  <si>
    <t>PL0037730013314044</t>
  </si>
  <si>
    <t>PL0037730013314246</t>
  </si>
  <si>
    <t>PL0037730013312832</t>
  </si>
  <si>
    <t>PL0037730114368038</t>
  </si>
  <si>
    <t>C12w</t>
  </si>
  <si>
    <t>PL0037730018634492</t>
  </si>
  <si>
    <t>PL0037730108974434</t>
  </si>
  <si>
    <t>PL0037730013313034</t>
  </si>
  <si>
    <t>PL0037730013313135</t>
  </si>
  <si>
    <t>PL0037730013313337</t>
  </si>
  <si>
    <t>PL0037730013313438</t>
  </si>
  <si>
    <t>PL0037730013314347</t>
  </si>
  <si>
    <t>PL0037730013314549</t>
  </si>
  <si>
    <t>PL0037730013416805</t>
  </si>
  <si>
    <t>PL0037730013417007</t>
  </si>
  <si>
    <t>PL0037730013314145</t>
  </si>
  <si>
    <t>PL0037730111682047</t>
  </si>
  <si>
    <t>PL0037730000095001</t>
  </si>
  <si>
    <t>PL0037730017495552</t>
  </si>
  <si>
    <t>PL0037730013432060</t>
  </si>
  <si>
    <t>PL0037730018553559</t>
  </si>
  <si>
    <t>Gmina Nowe Ostrowy,  Ostrowy 80, 99-350 Ostrowy</t>
  </si>
  <si>
    <t xml:space="preserve">Ostrowy Cukrownia   </t>
  </si>
  <si>
    <t>Grochów 25  (OSP)</t>
  </si>
  <si>
    <t>Bzówki 28/12 (OSP)</t>
  </si>
  <si>
    <t>Urząd Gminy Ostrowy</t>
  </si>
  <si>
    <t>Lipiny</t>
  </si>
  <si>
    <t xml:space="preserve">Urząd Gminy Ostrowy  </t>
  </si>
  <si>
    <t>Urząd Gminy</t>
  </si>
  <si>
    <t>Hydrofornia Lipiny</t>
  </si>
  <si>
    <t>Nowe Ostrowy</t>
  </si>
  <si>
    <t>Ostrowy</t>
  </si>
  <si>
    <t>Ostrowy Cukrownia</t>
  </si>
  <si>
    <t>Gminne Przedszkole w Ostrowach, Ostrowy Cukrownia 11, 99-350 Ostrowy</t>
  </si>
  <si>
    <t>Przedszkole</t>
  </si>
  <si>
    <t>Wołodrza</t>
  </si>
  <si>
    <t>Imielno</t>
  </si>
  <si>
    <t>Świetlica Ostrowy</t>
  </si>
  <si>
    <t>Kołomia</t>
  </si>
  <si>
    <t>Wola Pierowa</t>
  </si>
  <si>
    <t>Świetlica Zieleniec</t>
  </si>
  <si>
    <t>Grodno 23/5</t>
  </si>
  <si>
    <t>Ostrowy Cukrownia, pompownia</t>
  </si>
  <si>
    <t>OSP Bzówki</t>
  </si>
  <si>
    <t>OSP Imielno</t>
  </si>
  <si>
    <t>Zarząd OSP Wola Pierowa</t>
  </si>
  <si>
    <t>Nabywca</t>
  </si>
  <si>
    <t>Odbiorca</t>
  </si>
  <si>
    <t>NAZWA PPE</t>
  </si>
  <si>
    <t>Adres</t>
  </si>
  <si>
    <t>NIP</t>
  </si>
  <si>
    <t>NUMER PPE</t>
  </si>
  <si>
    <t>GT</t>
  </si>
  <si>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</si>
  <si>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</si>
  <si>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</si>
  <si>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</si>
  <si>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</si>
  <si>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</si>
  <si>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</si>
  <si>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</si>
  <si>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</si>
  <si>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</si>
  <si>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</si>
  <si>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</si>
  <si>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</si>
  <si>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</si>
  <si>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</si>
  <si>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</si>
  <si>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</si>
  <si>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</si>
  <si>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</si>
  <si>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</si>
  <si>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</si>
  <si>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</si>
  <si>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</si>
  <si>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</si>
  <si>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</si>
  <si>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</si>
  <si>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</si>
  <si>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</si>
  <si>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</si>
  <si>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</si>
  <si>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</si>
  <si>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</si>
  <si>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</si>
  <si>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</si>
  <si>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</si>
  <si>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</si>
  <si>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PL0037730013298583</t>
  </si>
  <si>
    <t>PL0037730013298684</t>
  </si>
  <si>
    <t>PL0037730013298886</t>
  </si>
  <si>
    <t>PL0037730013298987</t>
  </si>
  <si>
    <t>PL0037730013299088</t>
  </si>
  <si>
    <t>PL0037730013299290</t>
  </si>
  <si>
    <t>PL0037730013299391</t>
  </si>
  <si>
    <t>PL0037730013299593</t>
  </si>
  <si>
    <t>PL0037730013299795</t>
  </si>
  <si>
    <t>PL0037730013299900</t>
  </si>
  <si>
    <t>PL0037730013300102</t>
  </si>
  <si>
    <t>PL0037730013300203</t>
  </si>
  <si>
    <t>PL0037730013300304</t>
  </si>
  <si>
    <t>PL0037730013300405</t>
  </si>
  <si>
    <t>PL0037730013300506</t>
  </si>
  <si>
    <t>PL0037730013300607</t>
  </si>
  <si>
    <t>PL0037730013300708</t>
  </si>
  <si>
    <t>PL0037730013300910</t>
  </si>
  <si>
    <t>PL0037730013301112</t>
  </si>
  <si>
    <t>PL0037730013301213</t>
  </si>
  <si>
    <t>PL0037730013301314</t>
  </si>
  <si>
    <t>PL0037730013301516</t>
  </si>
  <si>
    <t>PL0037730013301617</t>
  </si>
  <si>
    <t>PL0037730013301718</t>
  </si>
  <si>
    <t>PL0037730013301920</t>
  </si>
  <si>
    <t>PL0037730013302122</t>
  </si>
  <si>
    <t>PL0037730013302223</t>
  </si>
  <si>
    <t>PL0037730013302324</t>
  </si>
  <si>
    <t>PL0037730013302425</t>
  </si>
  <si>
    <t>PL0037730119367376</t>
  </si>
  <si>
    <t>PL0037730119366871</t>
  </si>
  <si>
    <t>PL0037730013298482</t>
  </si>
  <si>
    <t>PL0037730013298785</t>
  </si>
  <si>
    <t>PL0037730013299189</t>
  </si>
  <si>
    <t>PL0037730013299492</t>
  </si>
  <si>
    <t>PL0037730013299694</t>
  </si>
  <si>
    <t>PL0037730013299896</t>
  </si>
  <si>
    <t>PL0037730013300001</t>
  </si>
  <si>
    <t>PL0037730013300809</t>
  </si>
  <si>
    <t>PL0037730013301011</t>
  </si>
  <si>
    <t>PL0037730013301415</t>
  </si>
  <si>
    <t>PL0037730013301819</t>
  </si>
  <si>
    <t>PL0037730013302021</t>
  </si>
  <si>
    <t>PL0037730113748046</t>
  </si>
  <si>
    <t>PL0037730000091403</t>
  </si>
  <si>
    <t>PL0037730000091507</t>
  </si>
  <si>
    <t>PL0037730000091600</t>
  </si>
  <si>
    <t>PL0037730000091704</t>
  </si>
  <si>
    <t>PL0037730114192832</t>
  </si>
  <si>
    <t>PL0037730000251410</t>
  </si>
  <si>
    <t>C12o</t>
  </si>
  <si>
    <t>Gmina Nowe Ostrowy 80,         99-350 Ostrowy</t>
  </si>
  <si>
    <t>Gmina Nowe Ostrowy 80,           99-350 Ostrowy</t>
  </si>
  <si>
    <t>Oświetlenie Kołomia</t>
  </si>
  <si>
    <t>Oświetlenie Nowa Wieś</t>
  </si>
  <si>
    <t>Oświetlenie Błota</t>
  </si>
  <si>
    <t>Oświetlenie Rdutów</t>
  </si>
  <si>
    <t>Oświetlenie Lipiny</t>
  </si>
  <si>
    <t>Oświetlenie Ostrowy</t>
  </si>
  <si>
    <t>Oświetlenie Wołodrza</t>
  </si>
  <si>
    <t>Oświetlenie Grodno</t>
  </si>
  <si>
    <t>Oświetlenie Zieleniec</t>
  </si>
  <si>
    <t>Oświetlenie Niechcianów</t>
  </si>
  <si>
    <t>Oświetlenie Miksztal</t>
  </si>
  <si>
    <t>Oświetlenie Imielno</t>
  </si>
  <si>
    <t>Oświetlenie Kały</t>
  </si>
  <si>
    <t>Oświetlenie Imielinek</t>
  </si>
  <si>
    <t xml:space="preserve">Oświetlenie Grochów </t>
  </si>
  <si>
    <t>Oświetlenie Perna</t>
  </si>
  <si>
    <t>Oświetlenie Grodno Nowe</t>
  </si>
  <si>
    <t>Oświetlenie Bzówki</t>
  </si>
  <si>
    <t>Oświetlenie Wola Pierowa</t>
  </si>
  <si>
    <t>Oświetlenie Grochówek</t>
  </si>
  <si>
    <t>Oświetlenie Nowe Ostrowy</t>
  </si>
  <si>
    <t>GMINA NOWE OSTROWY - OŚWIETLENIE ULICZNE ; WYKAZ PUNKTÓW POBORU</t>
  </si>
  <si>
    <t>GMINA NOWE OSTROWY - WYKAZ PUNKTÓW POBORU</t>
  </si>
  <si>
    <t xml:space="preserve">RAZEM </t>
  </si>
  <si>
    <t>SZACOWANE ROCZNE ZUŻYCIE (kWh)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</si>
  <si>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</si>
  <si>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</si>
  <si>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</si>
  <si>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</si>
  <si>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</si>
  <si>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</si>
  <si>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</si>
  <si>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</si>
  <si>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</si>
  <si>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</si>
  <si>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</si>
  <si>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</si>
  <si>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</si>
  <si>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</si>
  <si>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</si>
  <si>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</si>
  <si>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</si>
  <si>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</si>
  <si>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</si>
  <si>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</si>
  <si>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</si>
  <si>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</si>
  <si>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</si>
  <si>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</si>
  <si>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</si>
  <si>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</si>
  <si>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</si>
  <si>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</si>
  <si>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</si>
  <si>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</si>
  <si>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</si>
  <si>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</si>
  <si>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</si>
  <si>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</si>
  <si>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</si>
  <si>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</si>
  <si>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</si>
  <si>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</si>
  <si>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</si>
  <si>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</si>
  <si>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</si>
  <si>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</si>
  <si>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</si>
  <si>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 xml:space="preserve">Nr punktu poboru (PPE) obowiązujący od 15.04.2021 r. </t>
  </si>
  <si>
    <t>Moc umowna 1 (m-c)</t>
  </si>
  <si>
    <t>590243873017515916</t>
  </si>
  <si>
    <t>590243873017950250</t>
  </si>
  <si>
    <t>590243873017515992</t>
  </si>
  <si>
    <t>590243873017829204</t>
  </si>
  <si>
    <t>590243873017515893</t>
  </si>
  <si>
    <t>590243873017287981</t>
  </si>
  <si>
    <t>590243873017929379</t>
  </si>
  <si>
    <t>590243873017657623</t>
  </si>
  <si>
    <t>590243873017606713</t>
  </si>
  <si>
    <t>590243873017657616</t>
  </si>
  <si>
    <t>590243873017736656</t>
  </si>
  <si>
    <t>590243873017684186</t>
  </si>
  <si>
    <t>590243873017672275</t>
  </si>
  <si>
    <t>590243873017418118</t>
  </si>
  <si>
    <t>590243873017287998</t>
  </si>
  <si>
    <t>590243873017515909</t>
  </si>
  <si>
    <t>590243873017606706</t>
  </si>
  <si>
    <t>590243873017781182</t>
  </si>
  <si>
    <t>590243873017912487</t>
  </si>
  <si>
    <t>590243873017291506</t>
  </si>
  <si>
    <t>590243873017290929</t>
  </si>
  <si>
    <t>590243873017876659</t>
  </si>
  <si>
    <t>590243873017712636</t>
  </si>
  <si>
    <t>590243873017919561</t>
  </si>
  <si>
    <t>590243873017770988</t>
  </si>
  <si>
    <t>590243873017762709</t>
  </si>
  <si>
    <t>590243873017728361</t>
  </si>
  <si>
    <t>590243873017563313</t>
  </si>
  <si>
    <t>590243873017500653</t>
  </si>
  <si>
    <t>590243873017609448</t>
  </si>
  <si>
    <t>590243873017762716</t>
  </si>
  <si>
    <t>590243873017661477</t>
  </si>
  <si>
    <t>590243873017603484</t>
  </si>
  <si>
    <t>590243873017659009</t>
  </si>
  <si>
    <t>590243873017279580</t>
  </si>
  <si>
    <t>590243873017517309</t>
  </si>
  <si>
    <t>590243873017517200</t>
  </si>
  <si>
    <t>590243873017661521</t>
  </si>
  <si>
    <t>590243873017731071</t>
  </si>
  <si>
    <t>590243873017789423</t>
  </si>
  <si>
    <t>590243873017500868</t>
  </si>
  <si>
    <t>590243873017678468</t>
  </si>
  <si>
    <t>590243873017658200</t>
  </si>
  <si>
    <t>590243873017729023</t>
  </si>
  <si>
    <t>590243873017762723</t>
  </si>
  <si>
    <t>590243873017609509</t>
  </si>
  <si>
    <t>590243873017563733</t>
  </si>
  <si>
    <t>590243873017563740</t>
  </si>
  <si>
    <t>590243873017802429</t>
  </si>
  <si>
    <t>590243873017422771</t>
  </si>
  <si>
    <t>590243873017421330</t>
  </si>
  <si>
    <t>590243873017507386</t>
  </si>
  <si>
    <t>590243873017603989</t>
  </si>
  <si>
    <t>590243873017729795</t>
  </si>
  <si>
    <t>590243873017729788</t>
  </si>
  <si>
    <t>590243873017762693</t>
  </si>
  <si>
    <t>590243873017477597</t>
  </si>
  <si>
    <t>590243873017422726</t>
  </si>
  <si>
    <t>590243873017289770</t>
  </si>
  <si>
    <t>590243873017609493</t>
  </si>
  <si>
    <t>590243873017478259</t>
  </si>
  <si>
    <t>590243873017801651</t>
  </si>
  <si>
    <t>590243873017422757</t>
  </si>
  <si>
    <t>590243873017517316</t>
  </si>
  <si>
    <t>590243873017294927</t>
  </si>
  <si>
    <t>590243873017507379</t>
  </si>
  <si>
    <t>590243873017736571</t>
  </si>
  <si>
    <t>590243873017917932</t>
  </si>
  <si>
    <t>590243873017945812</t>
  </si>
  <si>
    <t>590243873017944686</t>
  </si>
  <si>
    <t>590243873017917918</t>
  </si>
  <si>
    <t>590243873017720242</t>
  </si>
  <si>
    <t>590243873017981490</t>
  </si>
  <si>
    <t>590243873017706529</t>
  </si>
  <si>
    <t>590243873017290165</t>
  </si>
  <si>
    <t>590243873017563122</t>
  </si>
  <si>
    <t>590243873017838374</t>
  </si>
  <si>
    <t>590243873017284256</t>
  </si>
  <si>
    <t>590243873043057695</t>
  </si>
  <si>
    <t>Tłocznia ścieków dz.55</t>
  </si>
  <si>
    <t xml:space="preserve">Świetlica Wiejska - Miksztal </t>
  </si>
  <si>
    <t>590243873017603644</t>
  </si>
  <si>
    <t>36.</t>
  </si>
  <si>
    <t>37.</t>
  </si>
  <si>
    <t>12 m-czny  wolumen z podziałem na strefy</t>
  </si>
  <si>
    <t>Lp.</t>
  </si>
  <si>
    <t>Grupa taryfowa</t>
  </si>
  <si>
    <t>Liczba PPE</t>
  </si>
  <si>
    <t>Moc umowna              1 m-c</t>
  </si>
  <si>
    <t>Moc umowna 12 m-cy</t>
  </si>
  <si>
    <t>Roczny wolumen kWh 01.01.2024-31.12.2024r.</t>
  </si>
  <si>
    <t>I strefa (kWh)</t>
  </si>
  <si>
    <t>II strefa (kWh)</t>
  </si>
  <si>
    <t>Razem</t>
  </si>
  <si>
    <t>Szacunkowe zużycie energii (kWh) od 01.01.2022 r. - 31.12.2022 r. - I STREFA</t>
  </si>
  <si>
    <t>Szacunkowe zużycie energii (kWh) od 01.01.2022 r. - 31.12.2022 r. - II STREFA</t>
  </si>
  <si>
    <t>Szacunkowe zużycie energii (kWh) od 01.01.2022 r. - 31.12.2022 r. - III STREFA</t>
  </si>
  <si>
    <t>PL0037730037728742</t>
  </si>
  <si>
    <t>PL0037730000065157</t>
  </si>
  <si>
    <t>SP i Gimnazjum, Ostrowy</t>
  </si>
  <si>
    <t>PL0037730013416704</t>
  </si>
  <si>
    <t>Szkoła Postawowa im Bohaterów Bitwy nad Bzurą w Imielnie, Imielno 41B, 99-350 Ostrowy</t>
  </si>
  <si>
    <t>Szkoła Imielno</t>
  </si>
  <si>
    <t>PL0037730013313236</t>
  </si>
  <si>
    <t>Grochów</t>
  </si>
  <si>
    <t>PL0037730013313539</t>
  </si>
  <si>
    <t>Stacja Uzdatniania Wody Imielno</t>
  </si>
  <si>
    <t>PL0037730013313741</t>
  </si>
  <si>
    <t>Hydrofornia Ostrowy</t>
  </si>
  <si>
    <t>PL0037730000003008</t>
  </si>
  <si>
    <t>Budynek Urzędu Gminy</t>
  </si>
  <si>
    <t>81.</t>
  </si>
  <si>
    <t>82.</t>
  </si>
  <si>
    <t>83.</t>
  </si>
  <si>
    <t>84.</t>
  </si>
  <si>
    <t>85.</t>
  </si>
  <si>
    <t>86.</t>
  </si>
  <si>
    <t>87.</t>
  </si>
  <si>
    <t>590243873017513134 - prosument</t>
  </si>
  <si>
    <t>590243873017564679 - prosument</t>
  </si>
  <si>
    <t>590243873017831412 - prosument</t>
  </si>
  <si>
    <t>590243873017505405 - prosument</t>
  </si>
  <si>
    <t>590243873017564044 - prosument</t>
  </si>
  <si>
    <t>590243873017729115 - prosument</t>
  </si>
  <si>
    <t>590243873017711202 - prosument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</si>
</sst>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1" xfId="0" quotePrefix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7" borderId="15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9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 wrapText="1"/>
    </xf>
    <xf numFmtId="0" fontId="8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1" fontId="7" fillId="3" borderId="20" xfId="0" applyNumberFormat="1" applyFont="1" applyFill="1" applyBorder="1" applyAlignment="1">
      <alignment horizontal="center"/>
    </xf>
    <xf numFmtId="1" fontId="7" fillId="3" borderId="24" xfId="0" applyNumberFormat="1" applyFont="1" applyFill="1" applyBorder="1" applyAlignment="1">
      <alignment horizontal="center"/>
    </xf>
    <xf numFmtId="1" fontId="7" fillId="3" borderId="23" xfId="0" applyNumberFormat="1" applyFont="1" applyFill="1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/>
    </xf>
    <xf numFmtId="0" fontId="4" fillId="4" borderId="17" xfId="0" applyFont="1" applyFill="1" applyBorder="1" applyAlignment="1">
      <alignment horizontal="center"/>
    </xf>
    <xf numFmtId="1" fontId="4" fillId="4" borderId="8" xfId="0" applyNumberFormat="1" applyFont="1" applyFill="1" applyBorder="1" applyAlignment="1">
      <alignment horizontal="center"/>
    </xf>
    <xf numFmtId="1" fontId="4" fillId="4" borderId="9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quotePrefix="1" applyFill="1" applyBorder="1" applyAlignment="1">
      <alignment horizont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0" fontId="0" fillId="9" borderId="1" xfId="0" quotePrefix="1" applyFill="1" applyBorder="1" applyAlignment="1">
      <alignment horizontal="center" wrapText="1"/>
    </xf>
    <xf numFmtId="0" fontId="5" fillId="9" borderId="0" xfId="0" quotePrefix="1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2" fillId="4" borderId="26" xfId="0" applyFont="1" applyFill="1" applyBorder="1" applyAlignment="1">
      <alignment horizontal="center"/>
    </xf>
    <xf numFmtId="0" fontId="2" fillId="4" borderId="25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O114"/>
  <sheetViews>
    <sheetView tabSelected="1" topLeftCell="A88" workbookViewId="0">
      <selection activeCell="D104" sqref="D104"/>
    </sheetView>
  </sheetViews>
  <sheetFormatPr defaultRowHeight="15" x14ac:dyDescent="0.25"/>
  <cols>
    <col min="1" max="1" width="5.85546875" customWidth="1"/>
    <col min="2" max="2" width="21.7109375" customWidth="1"/>
    <col min="3" max="3" width="22.42578125" customWidth="1"/>
    <col min="4" max="4" width="15.140625" customWidth="1"/>
    <col min="6" max="6" width="16.7109375" customWidth="1"/>
    <col min="7" max="8" width="17.28515625" customWidth="1"/>
    <col min="9" max="9" width="21.5703125" customWidth="1"/>
    <col min="10" max="10" width="49.7109375" customWidth="1"/>
    <col min="11" max="11" width="15.140625" customWidth="1"/>
    <col min="12" max="12" width="80" customWidth="1"/>
    <col min="13" max="13" width="30.5703125" customWidth="1"/>
    <col min="14" max="14" width="11.5703125" bestFit="1" customWidth="1"/>
  </cols>
  <sheetData>
    <row r="2" spans="1:15" ht="15.75" x14ac:dyDescent="0.25">
      <c r="A2" s="47" t="s">
        <v>173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4" spans="1:15" x14ac:dyDescent="0.25">
      <c r="A4" s="43" t="s">
        <v>62</v>
      </c>
      <c r="B4" s="43" t="s">
        <v>60</v>
      </c>
      <c r="C4" s="52" t="s">
        <v>219</v>
      </c>
      <c r="D4" s="52" t="s">
        <v>220</v>
      </c>
      <c r="E4" s="43" t="s">
        <v>61</v>
      </c>
      <c r="F4" s="50" t="s">
        <v>315</v>
      </c>
      <c r="G4" s="50" t="s">
        <v>316</v>
      </c>
      <c r="H4" s="50" t="s">
        <v>317</v>
      </c>
      <c r="I4" s="45" t="s">
        <v>175</v>
      </c>
      <c r="J4" s="48" t="s">
        <v>55</v>
      </c>
      <c r="K4" s="48"/>
      <c r="L4" s="48" t="s">
        <v>56</v>
      </c>
      <c r="M4" s="49" t="s">
        <v>57</v>
      </c>
    </row>
    <row r="5" spans="1:15" ht="33" customHeight="1" x14ac:dyDescent="0.25">
      <c r="A5" s="44"/>
      <c r="B5" s="44"/>
      <c r="C5" s="53"/>
      <c r="D5" s="53"/>
      <c r="E5" s="44"/>
      <c r="F5" s="51"/>
      <c r="G5" s="51"/>
      <c r="H5" s="51"/>
      <c r="I5" s="46"/>
      <c r="J5" s="8" t="s">
        <v>58</v>
      </c>
      <c r="K5" s="8" t="s">
        <v>59</v>
      </c>
      <c r="L5" s="48"/>
      <c r="M5" s="49"/>
    </row>
    <row r="6" spans="1:15" x14ac:dyDescent="0.25">
      <c r="A6" s="1" t="s">
        <v>63</v>
      </c>
      <c r="B6" s="1" t="s">
        <v>0</v>
      </c>
      <c r="C6" s="9" t="s">
        <v>221</v>
      </c>
      <c r="D6" s="1">
        <v>10.5</v>
      </c>
      <c r="E6" s="1" t="s">
        <v>1</v>
      </c>
      <c r="F6" s="1">
        <v>639</v>
      </c>
      <c r="G6" s="1">
        <v>1606</v>
      </c>
      <c r="H6" s="1"/>
      <c r="I6" s="1">
        <f>SUM(F6:H6)</f>
        <v>2245</v>
      </c>
      <c r="J6" s="1" t="s">
        <v>30</v>
      </c>
      <c r="K6" s="1">
        <v>7752406168</v>
      </c>
      <c r="L6" s="1" t="s">
        <v>30</v>
      </c>
      <c r="M6" s="1" t="s">
        <v>31</v>
      </c>
    </row>
    <row r="7" spans="1:15" x14ac:dyDescent="0.25">
      <c r="A7" s="1" t="s">
        <v>64</v>
      </c>
      <c r="B7" s="11" t="s">
        <v>2</v>
      </c>
      <c r="C7" s="12" t="s">
        <v>296</v>
      </c>
      <c r="D7" s="11">
        <v>12.5</v>
      </c>
      <c r="E7" s="11" t="s">
        <v>1</v>
      </c>
      <c r="F7" s="11">
        <v>30</v>
      </c>
      <c r="G7" s="11">
        <v>70</v>
      </c>
      <c r="H7" s="11"/>
      <c r="I7" s="11">
        <f t="shared" ref="I7:I33" si="0">SUM(F7:H7)</f>
        <v>100</v>
      </c>
      <c r="J7" s="1" t="s">
        <v>30</v>
      </c>
      <c r="K7" s="1">
        <v>7752406168</v>
      </c>
      <c r="L7" s="1" t="s">
        <v>30</v>
      </c>
      <c r="M7" s="1" t="s">
        <v>32</v>
      </c>
    </row>
    <row r="8" spans="1:15" x14ac:dyDescent="0.25">
      <c r="A8" s="1" t="s">
        <v>65</v>
      </c>
      <c r="B8" s="1" t="s">
        <v>3</v>
      </c>
      <c r="C8" s="9" t="s">
        <v>222</v>
      </c>
      <c r="D8" s="1">
        <v>6.5</v>
      </c>
      <c r="E8" s="1" t="s">
        <v>1</v>
      </c>
      <c r="F8" s="1">
        <v>705</v>
      </c>
      <c r="G8" s="1">
        <v>2112</v>
      </c>
      <c r="H8" s="1"/>
      <c r="I8" s="1">
        <f t="shared" si="0"/>
        <v>2817</v>
      </c>
      <c r="J8" s="1" t="s">
        <v>30</v>
      </c>
      <c r="K8" s="1">
        <v>7752406168</v>
      </c>
      <c r="L8" s="1" t="s">
        <v>30</v>
      </c>
      <c r="M8" s="1" t="s">
        <v>33</v>
      </c>
    </row>
    <row r="9" spans="1:15" x14ac:dyDescent="0.25">
      <c r="A9" s="1" t="s">
        <v>66</v>
      </c>
      <c r="B9" s="1" t="s">
        <v>4</v>
      </c>
      <c r="C9" s="9" t="s">
        <v>223</v>
      </c>
      <c r="D9" s="1">
        <v>32.5</v>
      </c>
      <c r="E9" s="1" t="s">
        <v>1</v>
      </c>
      <c r="F9" s="1">
        <v>4445</v>
      </c>
      <c r="G9" s="1">
        <v>10829</v>
      </c>
      <c r="H9" s="1"/>
      <c r="I9" s="1">
        <f t="shared" si="0"/>
        <v>15274</v>
      </c>
      <c r="J9" s="1" t="s">
        <v>30</v>
      </c>
      <c r="K9" s="1">
        <v>7752406168</v>
      </c>
      <c r="L9" s="1" t="s">
        <v>30</v>
      </c>
      <c r="M9" s="1" t="s">
        <v>34</v>
      </c>
    </row>
    <row r="10" spans="1:15" x14ac:dyDescent="0.25">
      <c r="A10" s="1" t="s">
        <v>67</v>
      </c>
      <c r="B10" s="1" t="s">
        <v>5</v>
      </c>
      <c r="C10" s="9" t="s">
        <v>224</v>
      </c>
      <c r="D10" s="1">
        <v>40</v>
      </c>
      <c r="E10" s="1" t="s">
        <v>1</v>
      </c>
      <c r="F10" s="1">
        <v>815</v>
      </c>
      <c r="G10" s="1">
        <v>2840</v>
      </c>
      <c r="H10" s="1"/>
      <c r="I10" s="1">
        <f t="shared" si="0"/>
        <v>3655</v>
      </c>
      <c r="J10" s="1" t="s">
        <v>30</v>
      </c>
      <c r="K10" s="1">
        <v>7752406168</v>
      </c>
      <c r="L10" s="1" t="s">
        <v>30</v>
      </c>
      <c r="M10" s="1" t="s">
        <v>34</v>
      </c>
    </row>
    <row r="11" spans="1:15" x14ac:dyDescent="0.25">
      <c r="A11" s="1" t="s">
        <v>68</v>
      </c>
      <c r="B11" s="1" t="s">
        <v>6</v>
      </c>
      <c r="C11" s="9" t="s">
        <v>225</v>
      </c>
      <c r="D11" s="1">
        <v>5</v>
      </c>
      <c r="E11" s="1" t="s">
        <v>1</v>
      </c>
      <c r="F11" s="1">
        <v>20</v>
      </c>
      <c r="G11" s="1">
        <v>60</v>
      </c>
      <c r="H11" s="1"/>
      <c r="I11" s="1">
        <f t="shared" si="0"/>
        <v>80</v>
      </c>
      <c r="J11" s="1" t="s">
        <v>30</v>
      </c>
      <c r="K11" s="1">
        <v>7752406168</v>
      </c>
      <c r="L11" s="1" t="s">
        <v>30</v>
      </c>
      <c r="M11" s="1" t="s">
        <v>35</v>
      </c>
    </row>
    <row r="12" spans="1:15" x14ac:dyDescent="0.25">
      <c r="A12" s="1" t="s">
        <v>69</v>
      </c>
      <c r="B12" s="1" t="s">
        <v>7</v>
      </c>
      <c r="C12" s="9" t="s">
        <v>226</v>
      </c>
      <c r="D12" s="1">
        <v>3.5</v>
      </c>
      <c r="E12" s="1" t="s">
        <v>1</v>
      </c>
      <c r="F12" s="1">
        <v>359</v>
      </c>
      <c r="G12" s="1">
        <v>883</v>
      </c>
      <c r="H12" s="1"/>
      <c r="I12" s="1">
        <f t="shared" si="0"/>
        <v>1242</v>
      </c>
      <c r="J12" s="1" t="s">
        <v>30</v>
      </c>
      <c r="K12" s="1">
        <v>7752406168</v>
      </c>
      <c r="L12" s="1" t="s">
        <v>30</v>
      </c>
      <c r="M12" s="1" t="s">
        <v>36</v>
      </c>
    </row>
    <row r="13" spans="1:15" x14ac:dyDescent="0.25">
      <c r="A13" s="1" t="s">
        <v>70</v>
      </c>
      <c r="B13" s="1" t="s">
        <v>8</v>
      </c>
      <c r="C13" s="9" t="s">
        <v>227</v>
      </c>
      <c r="D13" s="1">
        <v>5.5</v>
      </c>
      <c r="E13" s="1" t="s">
        <v>1</v>
      </c>
      <c r="F13" s="1">
        <v>511</v>
      </c>
      <c r="G13" s="1">
        <v>1300</v>
      </c>
      <c r="H13" s="1"/>
      <c r="I13" s="1">
        <f t="shared" si="0"/>
        <v>1811</v>
      </c>
      <c r="J13" s="1" t="s">
        <v>30</v>
      </c>
      <c r="K13" s="1">
        <v>7752406168</v>
      </c>
      <c r="L13" s="1" t="s">
        <v>30</v>
      </c>
      <c r="M13" s="1" t="s">
        <v>34</v>
      </c>
    </row>
    <row r="14" spans="1:15" x14ac:dyDescent="0.25">
      <c r="A14" s="1" t="s">
        <v>71</v>
      </c>
      <c r="B14" s="1" t="s">
        <v>9</v>
      </c>
      <c r="C14" s="9" t="s">
        <v>228</v>
      </c>
      <c r="D14" s="1">
        <v>2</v>
      </c>
      <c r="E14" s="1" t="s">
        <v>1</v>
      </c>
      <c r="F14" s="1">
        <v>1408</v>
      </c>
      <c r="G14" s="1">
        <v>3817</v>
      </c>
      <c r="H14" s="1"/>
      <c r="I14" s="1">
        <f t="shared" si="0"/>
        <v>5225</v>
      </c>
      <c r="J14" s="1" t="s">
        <v>30</v>
      </c>
      <c r="K14" s="1">
        <v>7752406168</v>
      </c>
      <c r="L14" s="1" t="s">
        <v>30</v>
      </c>
      <c r="M14" s="1" t="s">
        <v>37</v>
      </c>
    </row>
    <row r="15" spans="1:15" x14ac:dyDescent="0.25">
      <c r="A15" s="1" t="s">
        <v>72</v>
      </c>
      <c r="B15" s="1" t="s">
        <v>10</v>
      </c>
      <c r="C15" s="9" t="s">
        <v>229</v>
      </c>
      <c r="D15" s="1">
        <v>0.5</v>
      </c>
      <c r="E15" s="1" t="s">
        <v>1</v>
      </c>
      <c r="F15" s="1">
        <v>700</v>
      </c>
      <c r="G15" s="1">
        <v>1881</v>
      </c>
      <c r="H15" s="1"/>
      <c r="I15" s="1">
        <f t="shared" si="0"/>
        <v>2581</v>
      </c>
      <c r="J15" s="1" t="s">
        <v>30</v>
      </c>
      <c r="K15" s="1">
        <v>7752406168</v>
      </c>
      <c r="L15" s="1" t="s">
        <v>30</v>
      </c>
      <c r="M15" s="1" t="s">
        <v>34</v>
      </c>
    </row>
    <row r="16" spans="1:15" x14ac:dyDescent="0.25">
      <c r="A16" s="1" t="s">
        <v>73</v>
      </c>
      <c r="B16" s="1" t="s">
        <v>11</v>
      </c>
      <c r="C16" s="9" t="s">
        <v>230</v>
      </c>
      <c r="D16" s="1">
        <v>12.5</v>
      </c>
      <c r="E16" s="1" t="s">
        <v>1</v>
      </c>
      <c r="F16" s="1">
        <v>843</v>
      </c>
      <c r="G16" s="1">
        <v>2741</v>
      </c>
      <c r="H16" s="1"/>
      <c r="I16" s="1">
        <f t="shared" si="0"/>
        <v>3584</v>
      </c>
      <c r="J16" s="1" t="s">
        <v>30</v>
      </c>
      <c r="K16" s="1">
        <v>7752406168</v>
      </c>
      <c r="L16" s="1" t="s">
        <v>30</v>
      </c>
      <c r="M16" s="1" t="s">
        <v>38</v>
      </c>
    </row>
    <row r="17" spans="1:13" x14ac:dyDescent="0.25">
      <c r="A17" s="1" t="s">
        <v>74</v>
      </c>
      <c r="B17" s="1" t="s">
        <v>12</v>
      </c>
      <c r="C17" s="9" t="s">
        <v>231</v>
      </c>
      <c r="D17" s="1">
        <v>0.5</v>
      </c>
      <c r="E17" s="1" t="s">
        <v>13</v>
      </c>
      <c r="F17" s="1">
        <v>649</v>
      </c>
      <c r="G17" s="1">
        <v>833</v>
      </c>
      <c r="H17" s="1"/>
      <c r="I17" s="1">
        <f t="shared" si="0"/>
        <v>1482</v>
      </c>
      <c r="J17" s="1" t="s">
        <v>30</v>
      </c>
      <c r="K17" s="1">
        <v>7752406168</v>
      </c>
      <c r="L17" s="1" t="s">
        <v>30</v>
      </c>
      <c r="M17" s="1" t="s">
        <v>39</v>
      </c>
    </row>
    <row r="18" spans="1:13" x14ac:dyDescent="0.25">
      <c r="A18" s="1" t="s">
        <v>75</v>
      </c>
      <c r="B18" s="1" t="s">
        <v>14</v>
      </c>
      <c r="C18" s="9" t="s">
        <v>232</v>
      </c>
      <c r="D18" s="1">
        <v>3</v>
      </c>
      <c r="E18" s="1" t="s">
        <v>1</v>
      </c>
      <c r="F18" s="1">
        <v>438</v>
      </c>
      <c r="G18" s="1">
        <v>1265</v>
      </c>
      <c r="H18" s="1"/>
      <c r="I18" s="1">
        <f t="shared" si="0"/>
        <v>1703</v>
      </c>
      <c r="J18" s="1" t="s">
        <v>30</v>
      </c>
      <c r="K18" s="1">
        <v>7752406168</v>
      </c>
      <c r="L18" s="1" t="s">
        <v>30</v>
      </c>
      <c r="M18" s="1" t="s">
        <v>40</v>
      </c>
    </row>
    <row r="19" spans="1:13" x14ac:dyDescent="0.25">
      <c r="A19" s="1" t="s">
        <v>76</v>
      </c>
      <c r="B19" s="1" t="s">
        <v>15</v>
      </c>
      <c r="C19" s="9" t="s">
        <v>233</v>
      </c>
      <c r="D19" s="1">
        <v>20</v>
      </c>
      <c r="E19" s="1" t="s">
        <v>1</v>
      </c>
      <c r="F19" s="1">
        <v>30</v>
      </c>
      <c r="G19" s="1">
        <v>260</v>
      </c>
      <c r="H19" s="1"/>
      <c r="I19" s="1">
        <f t="shared" si="0"/>
        <v>290</v>
      </c>
      <c r="J19" s="1" t="s">
        <v>30</v>
      </c>
      <c r="K19" s="1">
        <v>7752406168</v>
      </c>
      <c r="L19" s="1" t="s">
        <v>30</v>
      </c>
      <c r="M19" s="1" t="s">
        <v>41</v>
      </c>
    </row>
    <row r="20" spans="1:13" x14ac:dyDescent="0.25">
      <c r="A20" s="1" t="s">
        <v>77</v>
      </c>
      <c r="B20" s="1" t="s">
        <v>16</v>
      </c>
      <c r="C20" s="9" t="s">
        <v>234</v>
      </c>
      <c r="D20" s="1">
        <v>3.5</v>
      </c>
      <c r="E20" s="1" t="s">
        <v>1</v>
      </c>
      <c r="F20" s="1">
        <v>509</v>
      </c>
      <c r="G20" s="1">
        <v>1350</v>
      </c>
      <c r="H20" s="1"/>
      <c r="I20" s="1">
        <f t="shared" si="0"/>
        <v>1859</v>
      </c>
      <c r="J20" s="1" t="s">
        <v>30</v>
      </c>
      <c r="K20" s="1">
        <v>7752406168</v>
      </c>
      <c r="L20" s="1" t="s">
        <v>42</v>
      </c>
      <c r="M20" s="1" t="s">
        <v>43</v>
      </c>
    </row>
    <row r="21" spans="1:13" x14ac:dyDescent="0.25">
      <c r="A21" s="1" t="s">
        <v>78</v>
      </c>
      <c r="B21" s="1" t="s">
        <v>17</v>
      </c>
      <c r="C21" s="9" t="s">
        <v>235</v>
      </c>
      <c r="D21" s="1">
        <v>5</v>
      </c>
      <c r="E21" s="1" t="s">
        <v>1</v>
      </c>
      <c r="F21" s="1">
        <v>30</v>
      </c>
      <c r="G21" s="1">
        <v>90</v>
      </c>
      <c r="H21" s="1"/>
      <c r="I21" s="1">
        <f t="shared" si="0"/>
        <v>120</v>
      </c>
      <c r="J21" s="1" t="s">
        <v>30</v>
      </c>
      <c r="K21" s="1">
        <v>7752406168</v>
      </c>
      <c r="L21" s="1" t="s">
        <v>30</v>
      </c>
      <c r="M21" s="1" t="s">
        <v>44</v>
      </c>
    </row>
    <row r="22" spans="1:13" x14ac:dyDescent="0.25">
      <c r="A22" s="1" t="s">
        <v>79</v>
      </c>
      <c r="B22" s="1" t="s">
        <v>18</v>
      </c>
      <c r="C22" s="9" t="s">
        <v>236</v>
      </c>
      <c r="D22" s="1">
        <v>0.5</v>
      </c>
      <c r="E22" s="1" t="s">
        <v>1</v>
      </c>
      <c r="F22" s="1">
        <v>20</v>
      </c>
      <c r="G22" s="1">
        <v>50</v>
      </c>
      <c r="H22" s="1"/>
      <c r="I22" s="1">
        <f t="shared" si="0"/>
        <v>70</v>
      </c>
      <c r="J22" s="1" t="s">
        <v>30</v>
      </c>
      <c r="K22" s="1">
        <v>7752406168</v>
      </c>
      <c r="L22" s="1" t="s">
        <v>30</v>
      </c>
      <c r="M22" s="1" t="s">
        <v>45</v>
      </c>
    </row>
    <row r="23" spans="1:13" x14ac:dyDescent="0.25">
      <c r="A23" s="1" t="s">
        <v>80</v>
      </c>
      <c r="B23" s="1" t="s">
        <v>19</v>
      </c>
      <c r="C23" s="9" t="s">
        <v>237</v>
      </c>
      <c r="D23" s="1">
        <v>0.5</v>
      </c>
      <c r="E23" s="1" t="s">
        <v>1</v>
      </c>
      <c r="F23" s="1">
        <v>20</v>
      </c>
      <c r="G23" s="1">
        <v>50</v>
      </c>
      <c r="H23" s="1"/>
      <c r="I23" s="1">
        <f t="shared" si="0"/>
        <v>70</v>
      </c>
      <c r="J23" s="1" t="s">
        <v>30</v>
      </c>
      <c r="K23" s="1">
        <v>7752406168</v>
      </c>
      <c r="L23" s="1" t="s">
        <v>30</v>
      </c>
      <c r="M23" s="1" t="s">
        <v>45</v>
      </c>
    </row>
    <row r="24" spans="1:13" x14ac:dyDescent="0.25">
      <c r="A24" s="1" t="s">
        <v>81</v>
      </c>
      <c r="B24" s="1" t="s">
        <v>20</v>
      </c>
      <c r="C24" s="9" t="s">
        <v>238</v>
      </c>
      <c r="D24" s="1">
        <v>16</v>
      </c>
      <c r="E24" s="1" t="s">
        <v>1</v>
      </c>
      <c r="F24" s="1">
        <v>204</v>
      </c>
      <c r="G24" s="1">
        <v>657</v>
      </c>
      <c r="H24" s="1"/>
      <c r="I24" s="1">
        <f t="shared" si="0"/>
        <v>861</v>
      </c>
      <c r="J24" s="1" t="s">
        <v>30</v>
      </c>
      <c r="K24" s="1">
        <v>7752406168</v>
      </c>
      <c r="L24" s="1" t="s">
        <v>30</v>
      </c>
      <c r="M24" s="1" t="s">
        <v>46</v>
      </c>
    </row>
    <row r="25" spans="1:13" x14ac:dyDescent="0.25">
      <c r="A25" s="1" t="s">
        <v>82</v>
      </c>
      <c r="B25" s="1" t="s">
        <v>21</v>
      </c>
      <c r="C25" s="9" t="s">
        <v>239</v>
      </c>
      <c r="D25" s="1">
        <v>16.5</v>
      </c>
      <c r="E25" s="1" t="s">
        <v>1</v>
      </c>
      <c r="F25" s="1">
        <v>32</v>
      </c>
      <c r="G25" s="1">
        <v>145</v>
      </c>
      <c r="H25" s="1"/>
      <c r="I25" s="1">
        <f t="shared" si="0"/>
        <v>177</v>
      </c>
      <c r="J25" s="1" t="s">
        <v>30</v>
      </c>
      <c r="K25" s="1">
        <v>7752406168</v>
      </c>
      <c r="L25" s="1" t="s">
        <v>30</v>
      </c>
      <c r="M25" s="1" t="s">
        <v>47</v>
      </c>
    </row>
    <row r="26" spans="1:13" x14ac:dyDescent="0.25">
      <c r="A26" s="1" t="s">
        <v>83</v>
      </c>
      <c r="B26" s="1" t="s">
        <v>22</v>
      </c>
      <c r="C26" s="9" t="s">
        <v>240</v>
      </c>
      <c r="D26" s="1">
        <v>3.5</v>
      </c>
      <c r="E26" s="1" t="s">
        <v>1</v>
      </c>
      <c r="F26" s="1">
        <v>516</v>
      </c>
      <c r="G26" s="1">
        <v>1624</v>
      </c>
      <c r="H26" s="1"/>
      <c r="I26" s="1">
        <f t="shared" si="0"/>
        <v>2140</v>
      </c>
      <c r="J26" s="1" t="s">
        <v>30</v>
      </c>
      <c r="K26" s="1">
        <v>7752406168</v>
      </c>
      <c r="L26" s="1" t="s">
        <v>30</v>
      </c>
      <c r="M26" s="1" t="s">
        <v>48</v>
      </c>
    </row>
    <row r="27" spans="1:13" x14ac:dyDescent="0.25">
      <c r="A27" s="1" t="s">
        <v>84</v>
      </c>
      <c r="B27" s="1" t="s">
        <v>23</v>
      </c>
      <c r="C27" s="9" t="s">
        <v>241</v>
      </c>
      <c r="D27" s="1">
        <v>12.5</v>
      </c>
      <c r="E27" s="1" t="s">
        <v>1</v>
      </c>
      <c r="F27" s="1">
        <v>20</v>
      </c>
      <c r="G27" s="1">
        <v>60</v>
      </c>
      <c r="H27" s="1"/>
      <c r="I27" s="1">
        <f t="shared" si="0"/>
        <v>80</v>
      </c>
      <c r="J27" s="1" t="s">
        <v>30</v>
      </c>
      <c r="K27" s="1">
        <v>7752406168</v>
      </c>
      <c r="L27" s="1" t="s">
        <v>30</v>
      </c>
      <c r="M27" s="1" t="s">
        <v>49</v>
      </c>
    </row>
    <row r="28" spans="1:13" x14ac:dyDescent="0.25">
      <c r="A28" s="1" t="s">
        <v>85</v>
      </c>
      <c r="B28" s="1" t="s">
        <v>24</v>
      </c>
      <c r="C28" s="9" t="s">
        <v>242</v>
      </c>
      <c r="D28" s="1">
        <v>3.5</v>
      </c>
      <c r="E28" s="1" t="s">
        <v>1</v>
      </c>
      <c r="F28" s="1">
        <v>510</v>
      </c>
      <c r="G28" s="1">
        <v>2827</v>
      </c>
      <c r="H28" s="1"/>
      <c r="I28" s="1">
        <f t="shared" si="0"/>
        <v>3337</v>
      </c>
      <c r="J28" s="1" t="s">
        <v>30</v>
      </c>
      <c r="K28" s="1">
        <v>7752406168</v>
      </c>
      <c r="L28" s="1" t="s">
        <v>30</v>
      </c>
      <c r="M28" s="1" t="s">
        <v>34</v>
      </c>
    </row>
    <row r="29" spans="1:13" x14ac:dyDescent="0.25">
      <c r="A29" s="1" t="s">
        <v>86</v>
      </c>
      <c r="B29" s="1" t="s">
        <v>25</v>
      </c>
      <c r="C29" s="9" t="s">
        <v>243</v>
      </c>
      <c r="D29" s="1">
        <v>4</v>
      </c>
      <c r="E29" s="1" t="s">
        <v>1</v>
      </c>
      <c r="F29" s="1">
        <v>20</v>
      </c>
      <c r="G29" s="1">
        <v>60</v>
      </c>
      <c r="H29" s="1"/>
      <c r="I29" s="1">
        <f t="shared" si="0"/>
        <v>80</v>
      </c>
      <c r="J29" s="1" t="s">
        <v>30</v>
      </c>
      <c r="K29" s="1">
        <v>7752406168</v>
      </c>
      <c r="L29" s="1" t="s">
        <v>30</v>
      </c>
      <c r="M29" s="1" t="s">
        <v>50</v>
      </c>
    </row>
    <row r="30" spans="1:13" x14ac:dyDescent="0.25">
      <c r="A30" s="1" t="s">
        <v>87</v>
      </c>
      <c r="B30" s="1" t="s">
        <v>26</v>
      </c>
      <c r="C30" s="9" t="s">
        <v>244</v>
      </c>
      <c r="D30" s="1">
        <v>6.5</v>
      </c>
      <c r="E30" s="1" t="s">
        <v>1</v>
      </c>
      <c r="F30" s="1">
        <v>333</v>
      </c>
      <c r="G30" s="1">
        <v>1065</v>
      </c>
      <c r="H30" s="1"/>
      <c r="I30" s="1">
        <f t="shared" si="0"/>
        <v>1398</v>
      </c>
      <c r="J30" s="1" t="s">
        <v>30</v>
      </c>
      <c r="K30" s="1">
        <v>7752406168</v>
      </c>
      <c r="L30" s="1" t="s">
        <v>30</v>
      </c>
      <c r="M30" s="1" t="s">
        <v>51</v>
      </c>
    </row>
    <row r="31" spans="1:13" x14ac:dyDescent="0.25">
      <c r="A31" s="1" t="s">
        <v>88</v>
      </c>
      <c r="B31" s="1" t="s">
        <v>27</v>
      </c>
      <c r="C31" s="9" t="s">
        <v>245</v>
      </c>
      <c r="D31" s="1">
        <v>10.5</v>
      </c>
      <c r="E31" s="1" t="s">
        <v>1</v>
      </c>
      <c r="F31" s="1">
        <v>60</v>
      </c>
      <c r="G31" s="1">
        <v>150</v>
      </c>
      <c r="H31" s="1"/>
      <c r="I31" s="1">
        <f t="shared" si="0"/>
        <v>210</v>
      </c>
      <c r="J31" s="1" t="s">
        <v>30</v>
      </c>
      <c r="K31" s="1">
        <v>7752406168</v>
      </c>
      <c r="L31" s="1" t="s">
        <v>30</v>
      </c>
      <c r="M31" s="1" t="s">
        <v>52</v>
      </c>
    </row>
    <row r="32" spans="1:13" x14ac:dyDescent="0.25">
      <c r="A32" s="1" t="s">
        <v>89</v>
      </c>
      <c r="B32" s="1" t="s">
        <v>28</v>
      </c>
      <c r="C32" s="9" t="s">
        <v>294</v>
      </c>
      <c r="D32" s="1">
        <v>12.5</v>
      </c>
      <c r="E32" s="1" t="s">
        <v>1</v>
      </c>
      <c r="F32" s="1">
        <v>518.5</v>
      </c>
      <c r="G32" s="1">
        <v>1006.5</v>
      </c>
      <c r="H32" s="1"/>
      <c r="I32" s="1">
        <f t="shared" si="0"/>
        <v>1525</v>
      </c>
      <c r="J32" s="1" t="s">
        <v>30</v>
      </c>
      <c r="K32" s="1">
        <v>7752406168</v>
      </c>
      <c r="L32" s="1" t="s">
        <v>30</v>
      </c>
      <c r="M32" s="1" t="s">
        <v>53</v>
      </c>
    </row>
    <row r="33" spans="1:14" x14ac:dyDescent="0.25">
      <c r="A33" s="1" t="s">
        <v>90</v>
      </c>
      <c r="B33" s="1" t="s">
        <v>29</v>
      </c>
      <c r="C33" s="9" t="s">
        <v>295</v>
      </c>
      <c r="D33" s="1">
        <v>6.6</v>
      </c>
      <c r="E33" s="1" t="s">
        <v>1</v>
      </c>
      <c r="F33" s="1">
        <v>20</v>
      </c>
      <c r="G33" s="1">
        <v>50</v>
      </c>
      <c r="H33" s="1"/>
      <c r="I33" s="1">
        <f t="shared" si="0"/>
        <v>70</v>
      </c>
      <c r="J33" s="1" t="s">
        <v>30</v>
      </c>
      <c r="K33" s="1">
        <v>7752406168</v>
      </c>
      <c r="L33" s="1" t="s">
        <v>30</v>
      </c>
      <c r="M33" s="1" t="s">
        <v>54</v>
      </c>
    </row>
    <row r="34" spans="1:14" x14ac:dyDescent="0.25">
      <c r="A34" s="1" t="s">
        <v>91</v>
      </c>
      <c r="B34" s="37"/>
      <c r="C34" s="38" t="s">
        <v>298</v>
      </c>
      <c r="D34" s="1">
        <v>10.6</v>
      </c>
      <c r="E34" s="1" t="s">
        <v>1</v>
      </c>
      <c r="F34" s="1">
        <v>4000</v>
      </c>
      <c r="G34" s="1">
        <v>6000</v>
      </c>
      <c r="H34" s="1"/>
      <c r="I34" s="1">
        <f>SUM(F34:H34)</f>
        <v>10000</v>
      </c>
      <c r="J34" s="1" t="s">
        <v>30</v>
      </c>
      <c r="K34" s="1">
        <v>7752406168</v>
      </c>
      <c r="L34" s="1" t="s">
        <v>149</v>
      </c>
      <c r="M34" s="1" t="s">
        <v>301</v>
      </c>
    </row>
    <row r="35" spans="1:14" x14ac:dyDescent="0.25">
      <c r="A35" s="1" t="s">
        <v>92</v>
      </c>
      <c r="B35" s="37"/>
      <c r="C35" s="38" t="s">
        <v>299</v>
      </c>
      <c r="D35" s="1">
        <v>12.5</v>
      </c>
      <c r="E35" s="1" t="s">
        <v>1</v>
      </c>
      <c r="F35" s="1">
        <v>3000</v>
      </c>
      <c r="G35" s="1">
        <v>5000</v>
      </c>
      <c r="H35" s="1"/>
      <c r="I35" s="1">
        <f>SUM(F35:H35)</f>
        <v>8000</v>
      </c>
      <c r="J35" s="1" t="s">
        <v>30</v>
      </c>
      <c r="K35" s="1">
        <v>7752406168</v>
      </c>
      <c r="L35" s="1" t="s">
        <v>149</v>
      </c>
      <c r="M35" s="1" t="s">
        <v>300</v>
      </c>
    </row>
    <row r="36" spans="1:14" ht="30" x14ac:dyDescent="0.25">
      <c r="A36" s="1" t="s">
        <v>93</v>
      </c>
      <c r="B36" s="54" t="s">
        <v>318</v>
      </c>
      <c r="C36" s="55" t="s">
        <v>339</v>
      </c>
      <c r="D36" s="57">
        <v>20.5</v>
      </c>
      <c r="E36" s="57" t="s">
        <v>1</v>
      </c>
      <c r="F36" s="57">
        <v>7904</v>
      </c>
      <c r="G36" s="57">
        <v>23496</v>
      </c>
      <c r="H36" s="57"/>
      <c r="I36" s="57">
        <f t="shared" ref="I36:I42" si="1">SUM(F36:H36)</f>
        <v>31400</v>
      </c>
      <c r="J36" s="57" t="s">
        <v>30</v>
      </c>
      <c r="K36" s="57">
        <v>7752406168</v>
      </c>
      <c r="L36" s="57" t="s">
        <v>30</v>
      </c>
      <c r="M36" s="57" t="s">
        <v>40</v>
      </c>
    </row>
    <row r="37" spans="1:14" ht="30" x14ac:dyDescent="0.25">
      <c r="A37" s="1" t="s">
        <v>94</v>
      </c>
      <c r="B37" s="54" t="s">
        <v>319</v>
      </c>
      <c r="C37" s="55" t="s">
        <v>340</v>
      </c>
      <c r="D37" s="57">
        <v>35</v>
      </c>
      <c r="E37" s="57" t="s">
        <v>1</v>
      </c>
      <c r="F37" s="57">
        <v>8162</v>
      </c>
      <c r="G37" s="57">
        <v>17439</v>
      </c>
      <c r="H37" s="57"/>
      <c r="I37" s="57">
        <f t="shared" si="1"/>
        <v>25601</v>
      </c>
      <c r="J37" s="57" t="s">
        <v>30</v>
      </c>
      <c r="K37" s="57">
        <v>7752406168</v>
      </c>
      <c r="L37" s="57" t="s">
        <v>30</v>
      </c>
      <c r="M37" s="57" t="s">
        <v>320</v>
      </c>
    </row>
    <row r="38" spans="1:14" ht="30" x14ac:dyDescent="0.25">
      <c r="A38" s="1" t="s">
        <v>95</v>
      </c>
      <c r="B38" s="54" t="s">
        <v>321</v>
      </c>
      <c r="C38" s="56" t="s">
        <v>341</v>
      </c>
      <c r="D38" s="57">
        <v>25.5</v>
      </c>
      <c r="E38" s="57" t="s">
        <v>1</v>
      </c>
      <c r="F38" s="57">
        <v>1768</v>
      </c>
      <c r="G38" s="57">
        <v>1982</v>
      </c>
      <c r="H38" s="57"/>
      <c r="I38" s="57">
        <f t="shared" si="1"/>
        <v>3750</v>
      </c>
      <c r="J38" s="57" t="s">
        <v>30</v>
      </c>
      <c r="K38" s="57">
        <v>7752406168</v>
      </c>
      <c r="L38" s="57" t="s">
        <v>322</v>
      </c>
      <c r="M38" s="57" t="s">
        <v>323</v>
      </c>
    </row>
    <row r="39" spans="1:14" ht="30" x14ac:dyDescent="0.25">
      <c r="A39" s="1" t="s">
        <v>96</v>
      </c>
      <c r="B39" s="54" t="s">
        <v>324</v>
      </c>
      <c r="C39" s="55" t="s">
        <v>342</v>
      </c>
      <c r="D39" s="57">
        <v>16</v>
      </c>
      <c r="E39" s="57" t="s">
        <v>1</v>
      </c>
      <c r="F39" s="57">
        <v>3762</v>
      </c>
      <c r="G39" s="57">
        <v>4858</v>
      </c>
      <c r="H39" s="57"/>
      <c r="I39" s="57">
        <f t="shared" si="1"/>
        <v>8620</v>
      </c>
      <c r="J39" s="57" t="s">
        <v>30</v>
      </c>
      <c r="K39" s="57">
        <v>7752406168</v>
      </c>
      <c r="L39" s="57" t="s">
        <v>30</v>
      </c>
      <c r="M39" s="57" t="s">
        <v>325</v>
      </c>
    </row>
    <row r="40" spans="1:14" ht="30" x14ac:dyDescent="0.25">
      <c r="A40" s="1" t="s">
        <v>97</v>
      </c>
      <c r="B40" s="54" t="s">
        <v>326</v>
      </c>
      <c r="C40" s="55" t="s">
        <v>343</v>
      </c>
      <c r="D40" s="57">
        <v>20.5</v>
      </c>
      <c r="E40" s="57" t="s">
        <v>1</v>
      </c>
      <c r="F40" s="57">
        <v>2966</v>
      </c>
      <c r="G40" s="57">
        <v>7602</v>
      </c>
      <c r="H40" s="57"/>
      <c r="I40" s="57">
        <f t="shared" si="1"/>
        <v>10568</v>
      </c>
      <c r="J40" s="57" t="s">
        <v>30</v>
      </c>
      <c r="K40" s="57">
        <v>7752406168</v>
      </c>
      <c r="L40" s="57" t="s">
        <v>30</v>
      </c>
      <c r="M40" s="57" t="s">
        <v>327</v>
      </c>
    </row>
    <row r="41" spans="1:14" ht="30" x14ac:dyDescent="0.25">
      <c r="A41" s="1" t="s">
        <v>303</v>
      </c>
      <c r="B41" s="54" t="s">
        <v>328</v>
      </c>
      <c r="C41" s="55" t="s">
        <v>344</v>
      </c>
      <c r="D41" s="57">
        <v>40</v>
      </c>
      <c r="E41" s="57" t="s">
        <v>1</v>
      </c>
      <c r="F41" s="57">
        <v>9793</v>
      </c>
      <c r="G41" s="57">
        <v>22896</v>
      </c>
      <c r="H41" s="57"/>
      <c r="I41" s="57">
        <f t="shared" si="1"/>
        <v>32689</v>
      </c>
      <c r="J41" s="57" t="s">
        <v>30</v>
      </c>
      <c r="K41" s="57">
        <v>7752406168</v>
      </c>
      <c r="L41" s="57" t="s">
        <v>30</v>
      </c>
      <c r="M41" s="57" t="s">
        <v>329</v>
      </c>
    </row>
    <row r="42" spans="1:14" ht="30" x14ac:dyDescent="0.25">
      <c r="A42" s="1" t="s">
        <v>304</v>
      </c>
      <c r="B42" s="54" t="s">
        <v>330</v>
      </c>
      <c r="C42" s="55" t="s">
        <v>345</v>
      </c>
      <c r="D42" s="57">
        <v>28.8</v>
      </c>
      <c r="E42" s="57" t="s">
        <v>1</v>
      </c>
      <c r="F42" s="57">
        <v>9437</v>
      </c>
      <c r="G42" s="57">
        <v>25094</v>
      </c>
      <c r="H42" s="57"/>
      <c r="I42" s="57">
        <f t="shared" si="1"/>
        <v>34531</v>
      </c>
      <c r="J42" s="57" t="s">
        <v>30</v>
      </c>
      <c r="K42" s="57">
        <v>7752406168</v>
      </c>
      <c r="L42" s="57" t="s">
        <v>30</v>
      </c>
      <c r="M42" s="57" t="s">
        <v>331</v>
      </c>
    </row>
    <row r="43" spans="1:14" ht="16.5" thickBot="1" x14ac:dyDescent="0.3">
      <c r="A43" s="2"/>
      <c r="B43" s="2"/>
      <c r="C43" s="2"/>
      <c r="D43" s="2"/>
      <c r="E43" s="2"/>
      <c r="F43" s="61">
        <f>SUM(F6:F42)</f>
        <v>65196.5</v>
      </c>
      <c r="G43" s="61">
        <f>SUM(G6:G42)</f>
        <v>154048.5</v>
      </c>
      <c r="H43" s="2"/>
      <c r="I43" s="13">
        <f>SUM(I6:I42)</f>
        <v>219245</v>
      </c>
      <c r="J43" s="2"/>
      <c r="K43" s="2"/>
      <c r="L43" s="2"/>
      <c r="M43" s="2"/>
    </row>
    <row r="44" spans="1:14" ht="15.75" x14ac:dyDescent="0.25">
      <c r="A44" s="47" t="s">
        <v>172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6" spans="1:14" x14ac:dyDescent="0.25">
      <c r="A46" s="1" t="s">
        <v>176</v>
      </c>
      <c r="B46" s="1" t="s">
        <v>98</v>
      </c>
      <c r="C46" s="9" t="s">
        <v>246</v>
      </c>
      <c r="D46" s="1">
        <v>1.5</v>
      </c>
      <c r="E46" s="1" t="s">
        <v>1</v>
      </c>
      <c r="F46" s="1">
        <v>507</v>
      </c>
      <c r="G46" s="1">
        <v>1308</v>
      </c>
      <c r="H46" s="1"/>
      <c r="I46" s="1">
        <f>SUM(F46:H46)</f>
        <v>1815</v>
      </c>
      <c r="J46" s="1" t="s">
        <v>149</v>
      </c>
      <c r="K46" s="1">
        <v>7752406168</v>
      </c>
      <c r="L46" s="1" t="s">
        <v>150</v>
      </c>
      <c r="M46" s="1" t="s">
        <v>151</v>
      </c>
    </row>
    <row r="47" spans="1:14" x14ac:dyDescent="0.25">
      <c r="A47" s="1" t="s">
        <v>177</v>
      </c>
      <c r="B47" s="1" t="s">
        <v>99</v>
      </c>
      <c r="C47" s="9" t="s">
        <v>247</v>
      </c>
      <c r="D47" s="1">
        <v>1.5</v>
      </c>
      <c r="E47" s="1" t="s">
        <v>1</v>
      </c>
      <c r="F47" s="1">
        <v>624</v>
      </c>
      <c r="G47" s="1">
        <v>1669</v>
      </c>
      <c r="H47" s="1"/>
      <c r="I47" s="1">
        <f t="shared" ref="I47:I95" si="2">SUM(F47:H47)</f>
        <v>2293</v>
      </c>
      <c r="J47" s="1" t="s">
        <v>149</v>
      </c>
      <c r="K47" s="1">
        <v>7752406168</v>
      </c>
      <c r="L47" s="1" t="s">
        <v>150</v>
      </c>
      <c r="M47" s="1" t="s">
        <v>151</v>
      </c>
    </row>
    <row r="48" spans="1:14" x14ac:dyDescent="0.25">
      <c r="A48" s="1" t="s">
        <v>178</v>
      </c>
      <c r="B48" s="1" t="s">
        <v>100</v>
      </c>
      <c r="C48" s="9" t="s">
        <v>248</v>
      </c>
      <c r="D48" s="1">
        <v>1.5</v>
      </c>
      <c r="E48" s="1" t="s">
        <v>1</v>
      </c>
      <c r="F48" s="1">
        <v>932</v>
      </c>
      <c r="G48" s="1">
        <v>2556</v>
      </c>
      <c r="H48" s="1"/>
      <c r="I48" s="1">
        <f t="shared" si="2"/>
        <v>3488</v>
      </c>
      <c r="J48" s="1" t="s">
        <v>149</v>
      </c>
      <c r="K48" s="1">
        <v>7752406168</v>
      </c>
      <c r="L48" s="1" t="s">
        <v>150</v>
      </c>
      <c r="M48" s="1" t="s">
        <v>152</v>
      </c>
    </row>
    <row r="49" spans="1:13" x14ac:dyDescent="0.25">
      <c r="A49" s="1" t="s">
        <v>179</v>
      </c>
      <c r="B49" s="1" t="s">
        <v>101</v>
      </c>
      <c r="C49" s="9" t="s">
        <v>249</v>
      </c>
      <c r="D49" s="1">
        <v>1.5</v>
      </c>
      <c r="E49" s="1" t="s">
        <v>1</v>
      </c>
      <c r="F49" s="1">
        <v>446</v>
      </c>
      <c r="G49" s="1">
        <v>1120</v>
      </c>
      <c r="H49" s="1"/>
      <c r="I49" s="1">
        <f t="shared" si="2"/>
        <v>1566</v>
      </c>
      <c r="J49" s="1" t="s">
        <v>149</v>
      </c>
      <c r="K49" s="1">
        <v>7752406168</v>
      </c>
      <c r="L49" s="1" t="s">
        <v>150</v>
      </c>
      <c r="M49" s="1" t="s">
        <v>153</v>
      </c>
    </row>
    <row r="50" spans="1:13" x14ac:dyDescent="0.25">
      <c r="A50" s="1" t="s">
        <v>180</v>
      </c>
      <c r="B50" s="1" t="s">
        <v>102</v>
      </c>
      <c r="C50" s="9" t="s">
        <v>250</v>
      </c>
      <c r="D50" s="1">
        <v>1.5</v>
      </c>
      <c r="E50" s="1" t="s">
        <v>13</v>
      </c>
      <c r="F50" s="1">
        <v>709</v>
      </c>
      <c r="G50" s="1">
        <v>1427</v>
      </c>
      <c r="H50" s="1"/>
      <c r="I50" s="1">
        <f t="shared" si="2"/>
        <v>2136</v>
      </c>
      <c r="J50" s="1" t="s">
        <v>149</v>
      </c>
      <c r="K50" s="1">
        <v>7752406168</v>
      </c>
      <c r="L50" s="1" t="s">
        <v>150</v>
      </c>
      <c r="M50" s="1" t="s">
        <v>154</v>
      </c>
    </row>
    <row r="51" spans="1:13" x14ac:dyDescent="0.25">
      <c r="A51" s="1" t="s">
        <v>181</v>
      </c>
      <c r="B51" s="1" t="s">
        <v>103</v>
      </c>
      <c r="C51" s="9" t="s">
        <v>251</v>
      </c>
      <c r="D51" s="1">
        <v>1</v>
      </c>
      <c r="E51" s="1" t="s">
        <v>1</v>
      </c>
      <c r="F51" s="1">
        <v>323</v>
      </c>
      <c r="G51" s="1">
        <v>1652</v>
      </c>
      <c r="H51" s="1"/>
      <c r="I51" s="1">
        <f t="shared" si="2"/>
        <v>1975</v>
      </c>
      <c r="J51" s="1" t="s">
        <v>149</v>
      </c>
      <c r="K51" s="1">
        <v>7752406168</v>
      </c>
      <c r="L51" s="1" t="s">
        <v>150</v>
      </c>
      <c r="M51" s="1" t="s">
        <v>155</v>
      </c>
    </row>
    <row r="52" spans="1:13" x14ac:dyDescent="0.25">
      <c r="A52" s="1" t="s">
        <v>182</v>
      </c>
      <c r="B52" s="1" t="s">
        <v>104</v>
      </c>
      <c r="C52" s="9" t="s">
        <v>252</v>
      </c>
      <c r="D52" s="1">
        <v>3.5</v>
      </c>
      <c r="E52" s="1" t="s">
        <v>13</v>
      </c>
      <c r="F52" s="1">
        <v>1200</v>
      </c>
      <c r="G52" s="1">
        <v>2746</v>
      </c>
      <c r="H52" s="1"/>
      <c r="I52" s="1">
        <f t="shared" si="2"/>
        <v>3946</v>
      </c>
      <c r="J52" s="1" t="s">
        <v>149</v>
      </c>
      <c r="K52" s="1">
        <v>7752406168</v>
      </c>
      <c r="L52" s="1" t="s">
        <v>150</v>
      </c>
      <c r="M52" s="1" t="s">
        <v>156</v>
      </c>
    </row>
    <row r="53" spans="1:13" x14ac:dyDescent="0.25">
      <c r="A53" s="1" t="s">
        <v>183</v>
      </c>
      <c r="B53" s="1" t="s">
        <v>105</v>
      </c>
      <c r="C53" s="9" t="s">
        <v>253</v>
      </c>
      <c r="D53" s="1">
        <v>3.5</v>
      </c>
      <c r="E53" s="1" t="s">
        <v>1</v>
      </c>
      <c r="F53" s="1">
        <v>1361</v>
      </c>
      <c r="G53" s="1">
        <v>3489</v>
      </c>
      <c r="H53" s="1"/>
      <c r="I53" s="1">
        <f t="shared" si="2"/>
        <v>4850</v>
      </c>
      <c r="J53" s="1" t="s">
        <v>149</v>
      </c>
      <c r="K53" s="1">
        <v>7752406168</v>
      </c>
      <c r="L53" s="1" t="s">
        <v>150</v>
      </c>
      <c r="M53" s="1" t="s">
        <v>156</v>
      </c>
    </row>
    <row r="54" spans="1:13" x14ac:dyDescent="0.25">
      <c r="A54" s="1" t="s">
        <v>184</v>
      </c>
      <c r="B54" s="1" t="s">
        <v>106</v>
      </c>
      <c r="C54" s="9" t="s">
        <v>254</v>
      </c>
      <c r="D54" s="1">
        <v>3.5</v>
      </c>
      <c r="E54" s="1" t="s">
        <v>1</v>
      </c>
      <c r="F54" s="1">
        <v>1797</v>
      </c>
      <c r="G54" s="1">
        <v>5429</v>
      </c>
      <c r="H54" s="1"/>
      <c r="I54" s="1">
        <f t="shared" si="2"/>
        <v>7226</v>
      </c>
      <c r="J54" s="1" t="s">
        <v>149</v>
      </c>
      <c r="K54" s="1">
        <v>7752406168</v>
      </c>
      <c r="L54" s="1" t="s">
        <v>150</v>
      </c>
      <c r="M54" s="1" t="s">
        <v>156</v>
      </c>
    </row>
    <row r="55" spans="1:13" x14ac:dyDescent="0.25">
      <c r="A55" s="1" t="s">
        <v>185</v>
      </c>
      <c r="B55" s="1" t="s">
        <v>107</v>
      </c>
      <c r="C55" s="9" t="s">
        <v>255</v>
      </c>
      <c r="D55" s="1">
        <v>1.5</v>
      </c>
      <c r="E55" s="1" t="s">
        <v>1</v>
      </c>
      <c r="F55" s="1">
        <v>515</v>
      </c>
      <c r="G55" s="1">
        <v>1934</v>
      </c>
      <c r="H55" s="1"/>
      <c r="I55" s="1">
        <f t="shared" si="2"/>
        <v>2449</v>
      </c>
      <c r="J55" s="1" t="s">
        <v>149</v>
      </c>
      <c r="K55" s="1">
        <v>7752406168</v>
      </c>
      <c r="L55" s="1" t="s">
        <v>150</v>
      </c>
      <c r="M55" s="1" t="s">
        <v>157</v>
      </c>
    </row>
    <row r="56" spans="1:13" x14ac:dyDescent="0.25">
      <c r="A56" s="1" t="s">
        <v>186</v>
      </c>
      <c r="B56" s="1" t="s">
        <v>108</v>
      </c>
      <c r="C56" s="9" t="s">
        <v>256</v>
      </c>
      <c r="D56" s="1">
        <v>2.5</v>
      </c>
      <c r="E56" s="1" t="s">
        <v>13</v>
      </c>
      <c r="F56" s="1">
        <v>1631</v>
      </c>
      <c r="G56" s="1">
        <v>3970</v>
      </c>
      <c r="H56" s="1"/>
      <c r="I56" s="1">
        <f t="shared" si="2"/>
        <v>5601</v>
      </c>
      <c r="J56" s="1" t="s">
        <v>149</v>
      </c>
      <c r="K56" s="1">
        <v>7752406168</v>
      </c>
      <c r="L56" s="1" t="s">
        <v>150</v>
      </c>
      <c r="M56" s="1" t="s">
        <v>158</v>
      </c>
    </row>
    <row r="57" spans="1:13" x14ac:dyDescent="0.25">
      <c r="A57" s="1" t="s">
        <v>187</v>
      </c>
      <c r="B57" s="1" t="s">
        <v>109</v>
      </c>
      <c r="C57" s="9" t="s">
        <v>257</v>
      </c>
      <c r="D57" s="1">
        <v>1</v>
      </c>
      <c r="E57" s="1" t="s">
        <v>1</v>
      </c>
      <c r="F57" s="1">
        <v>430</v>
      </c>
      <c r="G57" s="1">
        <v>1154</v>
      </c>
      <c r="H57" s="1"/>
      <c r="I57" s="1">
        <f t="shared" si="2"/>
        <v>1584</v>
      </c>
      <c r="J57" s="1" t="s">
        <v>149</v>
      </c>
      <c r="K57" s="1">
        <v>7752406168</v>
      </c>
      <c r="L57" s="1" t="s">
        <v>150</v>
      </c>
      <c r="M57" s="1" t="s">
        <v>159</v>
      </c>
    </row>
    <row r="58" spans="1:13" x14ac:dyDescent="0.25">
      <c r="A58" s="1" t="s">
        <v>188</v>
      </c>
      <c r="B58" s="1" t="s">
        <v>110</v>
      </c>
      <c r="C58" s="9" t="s">
        <v>258</v>
      </c>
      <c r="D58" s="1">
        <v>1.5</v>
      </c>
      <c r="E58" s="1" t="s">
        <v>1</v>
      </c>
      <c r="F58" s="1">
        <v>777</v>
      </c>
      <c r="G58" s="1">
        <v>2107</v>
      </c>
      <c r="H58" s="1"/>
      <c r="I58" s="1">
        <f t="shared" si="2"/>
        <v>2884</v>
      </c>
      <c r="J58" s="1" t="s">
        <v>149</v>
      </c>
      <c r="K58" s="1">
        <v>7752406168</v>
      </c>
      <c r="L58" s="1" t="s">
        <v>150</v>
      </c>
      <c r="M58" s="1" t="s">
        <v>159</v>
      </c>
    </row>
    <row r="59" spans="1:13" x14ac:dyDescent="0.25">
      <c r="A59" s="1" t="s">
        <v>189</v>
      </c>
      <c r="B59" s="1" t="s">
        <v>111</v>
      </c>
      <c r="C59" s="9" t="s">
        <v>259</v>
      </c>
      <c r="D59" s="1">
        <v>1.5</v>
      </c>
      <c r="E59" s="1" t="s">
        <v>1</v>
      </c>
      <c r="F59" s="1">
        <v>795</v>
      </c>
      <c r="G59" s="1">
        <v>2116</v>
      </c>
      <c r="H59" s="1"/>
      <c r="I59" s="1">
        <f t="shared" si="2"/>
        <v>2911</v>
      </c>
      <c r="J59" s="1" t="s">
        <v>149</v>
      </c>
      <c r="K59" s="1">
        <v>7752406168</v>
      </c>
      <c r="L59" s="1" t="s">
        <v>150</v>
      </c>
      <c r="M59" s="1" t="s">
        <v>160</v>
      </c>
    </row>
    <row r="60" spans="1:13" x14ac:dyDescent="0.25">
      <c r="A60" s="1" t="s">
        <v>190</v>
      </c>
      <c r="B60" s="1" t="s">
        <v>112</v>
      </c>
      <c r="C60" s="9" t="s">
        <v>260</v>
      </c>
      <c r="D60" s="1">
        <v>2.5</v>
      </c>
      <c r="E60" s="1" t="s">
        <v>1</v>
      </c>
      <c r="F60" s="1">
        <v>992</v>
      </c>
      <c r="G60" s="1">
        <v>2583</v>
      </c>
      <c r="H60" s="1"/>
      <c r="I60" s="1">
        <f t="shared" si="2"/>
        <v>3575</v>
      </c>
      <c r="J60" s="1" t="s">
        <v>149</v>
      </c>
      <c r="K60" s="1">
        <v>7752406168</v>
      </c>
      <c r="L60" s="1" t="s">
        <v>150</v>
      </c>
      <c r="M60" s="1" t="s">
        <v>161</v>
      </c>
    </row>
    <row r="61" spans="1:13" x14ac:dyDescent="0.25">
      <c r="A61" s="1" t="s">
        <v>191</v>
      </c>
      <c r="B61" s="1" t="s">
        <v>113</v>
      </c>
      <c r="C61" s="9" t="s">
        <v>261</v>
      </c>
      <c r="D61" s="1">
        <v>0.5</v>
      </c>
      <c r="E61" s="1" t="s">
        <v>1</v>
      </c>
      <c r="F61" s="1">
        <v>164</v>
      </c>
      <c r="G61" s="1">
        <v>305</v>
      </c>
      <c r="H61" s="1"/>
      <c r="I61" s="1">
        <f t="shared" si="2"/>
        <v>469</v>
      </c>
      <c r="J61" s="1" t="s">
        <v>149</v>
      </c>
      <c r="K61" s="1">
        <v>7752406168</v>
      </c>
      <c r="L61" s="1" t="s">
        <v>150</v>
      </c>
      <c r="M61" s="1" t="s">
        <v>151</v>
      </c>
    </row>
    <row r="62" spans="1:13" x14ac:dyDescent="0.25">
      <c r="A62" s="1" t="s">
        <v>192</v>
      </c>
      <c r="B62" s="1" t="s">
        <v>114</v>
      </c>
      <c r="C62" s="9" t="s">
        <v>262</v>
      </c>
      <c r="D62" s="1">
        <v>1.5</v>
      </c>
      <c r="E62" s="1" t="s">
        <v>1</v>
      </c>
      <c r="F62" s="1">
        <v>498</v>
      </c>
      <c r="G62" s="1">
        <v>1351</v>
      </c>
      <c r="H62" s="1"/>
      <c r="I62" s="1">
        <f t="shared" si="2"/>
        <v>1849</v>
      </c>
      <c r="J62" s="1" t="s">
        <v>149</v>
      </c>
      <c r="K62" s="1">
        <v>7752406168</v>
      </c>
      <c r="L62" s="1" t="s">
        <v>150</v>
      </c>
      <c r="M62" s="1" t="s">
        <v>162</v>
      </c>
    </row>
    <row r="63" spans="1:13" x14ac:dyDescent="0.25">
      <c r="A63" s="1" t="s">
        <v>193</v>
      </c>
      <c r="B63" s="1" t="s">
        <v>115</v>
      </c>
      <c r="C63" s="9" t="s">
        <v>263</v>
      </c>
      <c r="D63" s="1">
        <v>3.5</v>
      </c>
      <c r="E63" s="1" t="s">
        <v>1</v>
      </c>
      <c r="F63" s="1">
        <v>631</v>
      </c>
      <c r="G63" s="1">
        <v>2100</v>
      </c>
      <c r="H63" s="1"/>
      <c r="I63" s="1">
        <f t="shared" si="2"/>
        <v>2731</v>
      </c>
      <c r="J63" s="1" t="s">
        <v>149</v>
      </c>
      <c r="K63" s="1">
        <v>7752406168</v>
      </c>
      <c r="L63" s="1" t="s">
        <v>150</v>
      </c>
      <c r="M63" s="1" t="s">
        <v>156</v>
      </c>
    </row>
    <row r="64" spans="1:13" x14ac:dyDescent="0.25">
      <c r="A64" s="1" t="s">
        <v>194</v>
      </c>
      <c r="B64" s="1" t="s">
        <v>116</v>
      </c>
      <c r="C64" s="9" t="s">
        <v>264</v>
      </c>
      <c r="D64" s="1">
        <v>1.5</v>
      </c>
      <c r="E64" s="1" t="s">
        <v>1</v>
      </c>
      <c r="F64" s="1">
        <v>320</v>
      </c>
      <c r="G64" s="1">
        <v>1063</v>
      </c>
      <c r="H64" s="1"/>
      <c r="I64" s="1">
        <f t="shared" si="2"/>
        <v>1383</v>
      </c>
      <c r="J64" s="1" t="s">
        <v>149</v>
      </c>
      <c r="K64" s="1">
        <v>7752406168</v>
      </c>
      <c r="L64" s="1" t="s">
        <v>150</v>
      </c>
      <c r="M64" s="1" t="s">
        <v>163</v>
      </c>
    </row>
    <row r="65" spans="1:13" x14ac:dyDescent="0.25">
      <c r="A65" s="1" t="s">
        <v>195</v>
      </c>
      <c r="B65" s="1" t="s">
        <v>117</v>
      </c>
      <c r="C65" s="9" t="s">
        <v>265</v>
      </c>
      <c r="D65" s="1">
        <v>1.5</v>
      </c>
      <c r="E65" s="1" t="s">
        <v>1</v>
      </c>
      <c r="F65" s="1">
        <v>311</v>
      </c>
      <c r="G65" s="1">
        <v>798</v>
      </c>
      <c r="H65" s="1"/>
      <c r="I65" s="1">
        <f t="shared" si="2"/>
        <v>1109</v>
      </c>
      <c r="J65" s="1" t="s">
        <v>149</v>
      </c>
      <c r="K65" s="1">
        <v>7752406168</v>
      </c>
      <c r="L65" s="1" t="s">
        <v>150</v>
      </c>
      <c r="M65" s="1" t="s">
        <v>164</v>
      </c>
    </row>
    <row r="66" spans="1:13" x14ac:dyDescent="0.25">
      <c r="A66" s="1" t="s">
        <v>196</v>
      </c>
      <c r="B66" s="1" t="s">
        <v>118</v>
      </c>
      <c r="C66" s="9" t="s">
        <v>266</v>
      </c>
      <c r="D66" s="1">
        <v>1.5</v>
      </c>
      <c r="E66" s="1" t="s">
        <v>1</v>
      </c>
      <c r="F66" s="1">
        <v>675</v>
      </c>
      <c r="G66" s="1">
        <v>1235</v>
      </c>
      <c r="H66" s="1"/>
      <c r="I66" s="1">
        <f t="shared" si="2"/>
        <v>1910</v>
      </c>
      <c r="J66" s="1" t="s">
        <v>149</v>
      </c>
      <c r="K66" s="1">
        <v>7752406168</v>
      </c>
      <c r="L66" s="1" t="s">
        <v>150</v>
      </c>
      <c r="M66" s="1" t="s">
        <v>164</v>
      </c>
    </row>
    <row r="67" spans="1:13" x14ac:dyDescent="0.25">
      <c r="A67" s="1" t="s">
        <v>197</v>
      </c>
      <c r="B67" s="1" t="s">
        <v>119</v>
      </c>
      <c r="C67" s="9" t="s">
        <v>267</v>
      </c>
      <c r="D67" s="1">
        <v>3.5</v>
      </c>
      <c r="E67" s="1" t="s">
        <v>1</v>
      </c>
      <c r="F67" s="1">
        <v>665</v>
      </c>
      <c r="G67" s="1">
        <v>2225</v>
      </c>
      <c r="H67" s="1"/>
      <c r="I67" s="1">
        <f t="shared" si="2"/>
        <v>2890</v>
      </c>
      <c r="J67" s="1" t="s">
        <v>149</v>
      </c>
      <c r="K67" s="1">
        <v>7752406168</v>
      </c>
      <c r="L67" s="1" t="s">
        <v>150</v>
      </c>
      <c r="M67" s="1" t="s">
        <v>165</v>
      </c>
    </row>
    <row r="68" spans="1:13" x14ac:dyDescent="0.25">
      <c r="A68" s="1" t="s">
        <v>198</v>
      </c>
      <c r="B68" s="1" t="s">
        <v>120</v>
      </c>
      <c r="C68" s="9" t="s">
        <v>268</v>
      </c>
      <c r="D68" s="1">
        <v>2.5</v>
      </c>
      <c r="E68" s="1" t="s">
        <v>1</v>
      </c>
      <c r="F68" s="1">
        <v>794</v>
      </c>
      <c r="G68" s="1">
        <v>2099</v>
      </c>
      <c r="H68" s="1"/>
      <c r="I68" s="1">
        <f t="shared" si="2"/>
        <v>2893</v>
      </c>
      <c r="J68" s="1" t="s">
        <v>149</v>
      </c>
      <c r="K68" s="1">
        <v>7752406168</v>
      </c>
      <c r="L68" s="1" t="s">
        <v>150</v>
      </c>
      <c r="M68" s="1" t="s">
        <v>166</v>
      </c>
    </row>
    <row r="69" spans="1:13" x14ac:dyDescent="0.25">
      <c r="A69" s="1" t="s">
        <v>199</v>
      </c>
      <c r="B69" s="1" t="s">
        <v>121</v>
      </c>
      <c r="C69" s="9" t="s">
        <v>269</v>
      </c>
      <c r="D69" s="1">
        <v>1.5</v>
      </c>
      <c r="E69" s="1" t="s">
        <v>1</v>
      </c>
      <c r="F69" s="1">
        <v>570</v>
      </c>
      <c r="G69" s="1">
        <v>1496</v>
      </c>
      <c r="H69" s="1"/>
      <c r="I69" s="1">
        <f t="shared" si="2"/>
        <v>2066</v>
      </c>
      <c r="J69" s="1" t="s">
        <v>149</v>
      </c>
      <c r="K69" s="1">
        <v>7752406168</v>
      </c>
      <c r="L69" s="1" t="s">
        <v>150</v>
      </c>
      <c r="M69" s="1" t="s">
        <v>167</v>
      </c>
    </row>
    <row r="70" spans="1:13" x14ac:dyDescent="0.25">
      <c r="A70" s="1" t="s">
        <v>200</v>
      </c>
      <c r="B70" s="1" t="s">
        <v>122</v>
      </c>
      <c r="C70" s="9" t="s">
        <v>270</v>
      </c>
      <c r="D70" s="1">
        <v>3.5</v>
      </c>
      <c r="E70" s="1" t="s">
        <v>1</v>
      </c>
      <c r="F70" s="1">
        <v>1924</v>
      </c>
      <c r="G70" s="1">
        <v>4987</v>
      </c>
      <c r="H70" s="1"/>
      <c r="I70" s="1">
        <f t="shared" si="2"/>
        <v>6911</v>
      </c>
      <c r="J70" s="1" t="s">
        <v>149</v>
      </c>
      <c r="K70" s="1">
        <v>7752406168</v>
      </c>
      <c r="L70" s="1" t="s">
        <v>150</v>
      </c>
      <c r="M70" s="1" t="s">
        <v>156</v>
      </c>
    </row>
    <row r="71" spans="1:13" x14ac:dyDescent="0.25">
      <c r="A71" s="1" t="s">
        <v>201</v>
      </c>
      <c r="B71" s="1" t="s">
        <v>123</v>
      </c>
      <c r="C71" s="9" t="s">
        <v>271</v>
      </c>
      <c r="D71" s="1">
        <v>1</v>
      </c>
      <c r="E71" s="1" t="s">
        <v>13</v>
      </c>
      <c r="F71" s="1">
        <v>667</v>
      </c>
      <c r="G71" s="1">
        <v>1283</v>
      </c>
      <c r="H71" s="1"/>
      <c r="I71" s="1">
        <f t="shared" si="2"/>
        <v>1950</v>
      </c>
      <c r="J71" s="1" t="s">
        <v>149</v>
      </c>
      <c r="K71" s="1">
        <v>7752406168</v>
      </c>
      <c r="L71" s="1" t="s">
        <v>150</v>
      </c>
      <c r="M71" s="1" t="s">
        <v>162</v>
      </c>
    </row>
    <row r="72" spans="1:13" x14ac:dyDescent="0.25">
      <c r="A72" s="1" t="s">
        <v>202</v>
      </c>
      <c r="B72" s="1" t="s">
        <v>124</v>
      </c>
      <c r="C72" s="9" t="s">
        <v>272</v>
      </c>
      <c r="D72" s="1">
        <v>0.5</v>
      </c>
      <c r="E72" s="1" t="s">
        <v>1</v>
      </c>
      <c r="F72" s="1">
        <v>401</v>
      </c>
      <c r="G72" s="1">
        <v>1165</v>
      </c>
      <c r="H72" s="1"/>
      <c r="I72" s="1">
        <f t="shared" si="2"/>
        <v>1566</v>
      </c>
      <c r="J72" s="1" t="s">
        <v>149</v>
      </c>
      <c r="K72" s="1">
        <v>7752406168</v>
      </c>
      <c r="L72" s="1" t="s">
        <v>150</v>
      </c>
      <c r="M72" s="1" t="s">
        <v>168</v>
      </c>
    </row>
    <row r="73" spans="1:13" x14ac:dyDescent="0.25">
      <c r="A73" s="1" t="s">
        <v>203</v>
      </c>
      <c r="B73" s="1" t="s">
        <v>125</v>
      </c>
      <c r="C73" s="10" t="s">
        <v>297</v>
      </c>
      <c r="D73" s="1">
        <v>0.5</v>
      </c>
      <c r="E73" s="1" t="s">
        <v>1</v>
      </c>
      <c r="F73" s="1">
        <v>241</v>
      </c>
      <c r="G73" s="1">
        <v>649</v>
      </c>
      <c r="H73" s="1"/>
      <c r="I73" s="1">
        <f t="shared" si="2"/>
        <v>890</v>
      </c>
      <c r="J73" s="1" t="s">
        <v>149</v>
      </c>
      <c r="K73" s="1">
        <v>7752406168</v>
      </c>
      <c r="L73" s="1" t="s">
        <v>150</v>
      </c>
      <c r="M73" s="1" t="s">
        <v>169</v>
      </c>
    </row>
    <row r="74" spans="1:13" x14ac:dyDescent="0.25">
      <c r="A74" s="1" t="s">
        <v>204</v>
      </c>
      <c r="B74" s="1" t="s">
        <v>126</v>
      </c>
      <c r="C74" s="9" t="s">
        <v>273</v>
      </c>
      <c r="D74" s="1">
        <v>1.5</v>
      </c>
      <c r="E74" s="1" t="s">
        <v>1</v>
      </c>
      <c r="F74" s="1">
        <v>627</v>
      </c>
      <c r="G74" s="1">
        <v>1616</v>
      </c>
      <c r="H74" s="1"/>
      <c r="I74" s="1">
        <f t="shared" si="2"/>
        <v>2243</v>
      </c>
      <c r="J74" s="1" t="s">
        <v>149</v>
      </c>
      <c r="K74" s="1">
        <v>7752406168</v>
      </c>
      <c r="L74" s="1" t="s">
        <v>150</v>
      </c>
      <c r="M74" s="1" t="s">
        <v>164</v>
      </c>
    </row>
    <row r="75" spans="1:13" x14ac:dyDescent="0.25">
      <c r="A75" s="1" t="s">
        <v>205</v>
      </c>
      <c r="B75" s="1" t="s">
        <v>127</v>
      </c>
      <c r="C75" s="9" t="s">
        <v>274</v>
      </c>
      <c r="D75" s="1">
        <v>1</v>
      </c>
      <c r="E75" s="1" t="s">
        <v>1</v>
      </c>
      <c r="F75" s="1">
        <v>401</v>
      </c>
      <c r="G75" s="1">
        <v>1009</v>
      </c>
      <c r="H75" s="1"/>
      <c r="I75" s="1">
        <f t="shared" si="2"/>
        <v>1410</v>
      </c>
      <c r="J75" s="1" t="s">
        <v>149</v>
      </c>
      <c r="K75" s="1">
        <v>7752406168</v>
      </c>
      <c r="L75" s="1" t="s">
        <v>150</v>
      </c>
      <c r="M75" s="1" t="s">
        <v>170</v>
      </c>
    </row>
    <row r="76" spans="1:13" x14ac:dyDescent="0.25">
      <c r="A76" s="1" t="s">
        <v>206</v>
      </c>
      <c r="B76" s="1" t="s">
        <v>128</v>
      </c>
      <c r="C76" s="9" t="s">
        <v>275</v>
      </c>
      <c r="D76" s="1">
        <v>0.5</v>
      </c>
      <c r="E76" s="1" t="s">
        <v>1</v>
      </c>
      <c r="F76" s="1">
        <v>252</v>
      </c>
      <c r="G76" s="1">
        <v>567</v>
      </c>
      <c r="H76" s="1"/>
      <c r="I76" s="1">
        <f t="shared" si="2"/>
        <v>819</v>
      </c>
      <c r="J76" s="1" t="s">
        <v>149</v>
      </c>
      <c r="K76" s="1">
        <v>7752406168</v>
      </c>
      <c r="L76" s="1" t="s">
        <v>150</v>
      </c>
      <c r="M76" s="1" t="s">
        <v>169</v>
      </c>
    </row>
    <row r="77" spans="1:13" x14ac:dyDescent="0.25">
      <c r="A77" s="1" t="s">
        <v>207</v>
      </c>
      <c r="B77" s="1" t="s">
        <v>129</v>
      </c>
      <c r="C77" s="9" t="s">
        <v>276</v>
      </c>
      <c r="D77" s="1">
        <v>1.5</v>
      </c>
      <c r="E77" s="1" t="s">
        <v>1</v>
      </c>
      <c r="F77" s="1">
        <v>900</v>
      </c>
      <c r="G77" s="1">
        <v>2304</v>
      </c>
      <c r="H77" s="1"/>
      <c r="I77" s="1">
        <f t="shared" si="2"/>
        <v>3204</v>
      </c>
      <c r="J77" s="1" t="s">
        <v>149</v>
      </c>
      <c r="K77" s="1">
        <v>7752406168</v>
      </c>
      <c r="L77" s="1" t="s">
        <v>150</v>
      </c>
      <c r="M77" s="1" t="s">
        <v>159</v>
      </c>
    </row>
    <row r="78" spans="1:13" x14ac:dyDescent="0.25">
      <c r="A78" s="1" t="s">
        <v>208</v>
      </c>
      <c r="B78" s="1" t="s">
        <v>130</v>
      </c>
      <c r="C78" s="9" t="s">
        <v>277</v>
      </c>
      <c r="D78" s="1">
        <v>2.5</v>
      </c>
      <c r="E78" s="1" t="s">
        <v>1</v>
      </c>
      <c r="F78" s="1">
        <v>1501</v>
      </c>
      <c r="G78" s="1">
        <v>3471</v>
      </c>
      <c r="H78" s="1"/>
      <c r="I78" s="1">
        <f t="shared" si="2"/>
        <v>4972</v>
      </c>
      <c r="J78" s="1" t="s">
        <v>149</v>
      </c>
      <c r="K78" s="1">
        <v>7752406168</v>
      </c>
      <c r="L78" s="1" t="s">
        <v>150</v>
      </c>
      <c r="M78" s="1" t="s">
        <v>169</v>
      </c>
    </row>
    <row r="79" spans="1:13" x14ac:dyDescent="0.25">
      <c r="A79" s="1" t="s">
        <v>209</v>
      </c>
      <c r="B79" s="1" t="s">
        <v>131</v>
      </c>
      <c r="C79" s="9" t="s">
        <v>278</v>
      </c>
      <c r="D79" s="1">
        <v>2.5</v>
      </c>
      <c r="E79" s="1" t="s">
        <v>13</v>
      </c>
      <c r="F79" s="1">
        <v>1863</v>
      </c>
      <c r="G79" s="1">
        <v>3618</v>
      </c>
      <c r="H79" s="1"/>
      <c r="I79" s="1">
        <f t="shared" si="2"/>
        <v>5481</v>
      </c>
      <c r="J79" s="1" t="s">
        <v>149</v>
      </c>
      <c r="K79" s="1">
        <v>7752406168</v>
      </c>
      <c r="L79" s="1" t="s">
        <v>150</v>
      </c>
      <c r="M79" s="1" t="s">
        <v>168</v>
      </c>
    </row>
    <row r="80" spans="1:13" x14ac:dyDescent="0.25">
      <c r="A80" s="1" t="s">
        <v>210</v>
      </c>
      <c r="B80" s="1" t="s">
        <v>132</v>
      </c>
      <c r="C80" s="9" t="s">
        <v>279</v>
      </c>
      <c r="D80" s="1">
        <v>1.5</v>
      </c>
      <c r="E80" s="1" t="s">
        <v>1</v>
      </c>
      <c r="F80" s="1">
        <v>880</v>
      </c>
      <c r="G80" s="1">
        <v>2438</v>
      </c>
      <c r="H80" s="1"/>
      <c r="I80" s="1">
        <f t="shared" si="2"/>
        <v>3318</v>
      </c>
      <c r="J80" s="1" t="s">
        <v>149</v>
      </c>
      <c r="K80" s="1">
        <v>7752406168</v>
      </c>
      <c r="L80" s="1" t="s">
        <v>150</v>
      </c>
      <c r="M80" s="1" t="s">
        <v>156</v>
      </c>
    </row>
    <row r="81" spans="1:13" x14ac:dyDescent="0.25">
      <c r="A81" s="1" t="s">
        <v>211</v>
      </c>
      <c r="B81" s="1" t="s">
        <v>133</v>
      </c>
      <c r="C81" s="9" t="s">
        <v>280</v>
      </c>
      <c r="D81" s="1">
        <v>3.5</v>
      </c>
      <c r="E81" s="1" t="s">
        <v>1</v>
      </c>
      <c r="F81" s="1">
        <v>1182</v>
      </c>
      <c r="G81" s="1">
        <v>3100</v>
      </c>
      <c r="H81" s="1"/>
      <c r="I81" s="1">
        <f t="shared" si="2"/>
        <v>4282</v>
      </c>
      <c r="J81" s="1" t="s">
        <v>149</v>
      </c>
      <c r="K81" s="1">
        <v>7752406168</v>
      </c>
      <c r="L81" s="1" t="s">
        <v>150</v>
      </c>
      <c r="M81" s="1" t="s">
        <v>156</v>
      </c>
    </row>
    <row r="82" spans="1:13" x14ac:dyDescent="0.25">
      <c r="A82" s="1" t="s">
        <v>212</v>
      </c>
      <c r="B82" s="1" t="s">
        <v>134</v>
      </c>
      <c r="C82" s="9" t="s">
        <v>302</v>
      </c>
      <c r="D82" s="1">
        <v>3.5</v>
      </c>
      <c r="E82" s="1" t="s">
        <v>1</v>
      </c>
      <c r="F82" s="1">
        <v>593</v>
      </c>
      <c r="G82" s="1">
        <v>2470</v>
      </c>
      <c r="H82" s="1"/>
      <c r="I82" s="1">
        <f t="shared" si="2"/>
        <v>3063</v>
      </c>
      <c r="J82" s="1" t="s">
        <v>149</v>
      </c>
      <c r="K82" s="1">
        <v>7752406168</v>
      </c>
      <c r="L82" s="1" t="s">
        <v>150</v>
      </c>
      <c r="M82" s="1" t="s">
        <v>156</v>
      </c>
    </row>
    <row r="83" spans="1:13" x14ac:dyDescent="0.25">
      <c r="A83" s="1" t="s">
        <v>213</v>
      </c>
      <c r="B83" s="1" t="s">
        <v>135</v>
      </c>
      <c r="C83" s="9" t="s">
        <v>281</v>
      </c>
      <c r="D83" s="1">
        <v>3.5</v>
      </c>
      <c r="E83" s="1" t="s">
        <v>1</v>
      </c>
      <c r="F83" s="1">
        <v>1135</v>
      </c>
      <c r="G83" s="1">
        <v>3005</v>
      </c>
      <c r="H83" s="1"/>
      <c r="I83" s="1">
        <f t="shared" si="2"/>
        <v>4140</v>
      </c>
      <c r="J83" s="1" t="s">
        <v>149</v>
      </c>
      <c r="K83" s="1">
        <v>7752406168</v>
      </c>
      <c r="L83" s="1" t="s">
        <v>150</v>
      </c>
      <c r="M83" s="1" t="s">
        <v>157</v>
      </c>
    </row>
    <row r="84" spans="1:13" x14ac:dyDescent="0.25">
      <c r="A84" s="1" t="s">
        <v>214</v>
      </c>
      <c r="B84" s="1" t="s">
        <v>136</v>
      </c>
      <c r="C84" s="9" t="s">
        <v>282</v>
      </c>
      <c r="D84" s="1">
        <v>1.5</v>
      </c>
      <c r="E84" s="1" t="s">
        <v>1</v>
      </c>
      <c r="F84" s="1">
        <v>658</v>
      </c>
      <c r="G84" s="1">
        <v>1784</v>
      </c>
      <c r="H84" s="1"/>
      <c r="I84" s="1">
        <f t="shared" si="2"/>
        <v>2442</v>
      </c>
      <c r="J84" s="1" t="s">
        <v>149</v>
      </c>
      <c r="K84" s="1">
        <v>7752406168</v>
      </c>
      <c r="L84" s="1" t="s">
        <v>150</v>
      </c>
      <c r="M84" s="1" t="s">
        <v>156</v>
      </c>
    </row>
    <row r="85" spans="1:13" x14ac:dyDescent="0.25">
      <c r="A85" s="1" t="s">
        <v>215</v>
      </c>
      <c r="B85" s="1" t="s">
        <v>137</v>
      </c>
      <c r="C85" s="9" t="s">
        <v>283</v>
      </c>
      <c r="D85" s="1">
        <v>1.5</v>
      </c>
      <c r="E85" s="1" t="s">
        <v>1</v>
      </c>
      <c r="F85" s="1">
        <v>846</v>
      </c>
      <c r="G85" s="1">
        <v>2233</v>
      </c>
      <c r="H85" s="1"/>
      <c r="I85" s="1">
        <f t="shared" si="2"/>
        <v>3079</v>
      </c>
      <c r="J85" s="1" t="s">
        <v>149</v>
      </c>
      <c r="K85" s="1">
        <v>7752406168</v>
      </c>
      <c r="L85" s="1" t="s">
        <v>150</v>
      </c>
      <c r="M85" s="1" t="s">
        <v>165</v>
      </c>
    </row>
    <row r="86" spans="1:13" x14ac:dyDescent="0.25">
      <c r="A86" s="1" t="s">
        <v>216</v>
      </c>
      <c r="B86" s="1" t="s">
        <v>138</v>
      </c>
      <c r="C86" s="9" t="s">
        <v>284</v>
      </c>
      <c r="D86" s="1">
        <v>1.5</v>
      </c>
      <c r="E86" s="1" t="s">
        <v>1</v>
      </c>
      <c r="F86" s="1">
        <v>964</v>
      </c>
      <c r="G86" s="1">
        <v>4380</v>
      </c>
      <c r="H86" s="1"/>
      <c r="I86" s="1">
        <f t="shared" si="2"/>
        <v>5344</v>
      </c>
      <c r="J86" s="1" t="s">
        <v>149</v>
      </c>
      <c r="K86" s="1">
        <v>7752406168</v>
      </c>
      <c r="L86" s="1" t="s">
        <v>150</v>
      </c>
      <c r="M86" s="1" t="s">
        <v>155</v>
      </c>
    </row>
    <row r="87" spans="1:13" x14ac:dyDescent="0.25">
      <c r="A87" s="1" t="s">
        <v>217</v>
      </c>
      <c r="B87" s="1" t="s">
        <v>139</v>
      </c>
      <c r="C87" s="9" t="s">
        <v>285</v>
      </c>
      <c r="D87" s="1">
        <v>2.5</v>
      </c>
      <c r="E87" s="1" t="s">
        <v>1</v>
      </c>
      <c r="F87" s="1">
        <v>1643</v>
      </c>
      <c r="G87" s="1">
        <v>4225</v>
      </c>
      <c r="H87" s="1"/>
      <c r="I87" s="1">
        <f t="shared" si="2"/>
        <v>5868</v>
      </c>
      <c r="J87" s="1" t="s">
        <v>149</v>
      </c>
      <c r="K87" s="1">
        <v>7752406168</v>
      </c>
      <c r="L87" s="1" t="s">
        <v>150</v>
      </c>
      <c r="M87" s="1" t="s">
        <v>171</v>
      </c>
    </row>
    <row r="88" spans="1:13" x14ac:dyDescent="0.25">
      <c r="A88" s="1" t="s">
        <v>218</v>
      </c>
      <c r="B88" s="1" t="s">
        <v>140</v>
      </c>
      <c r="C88" s="9" t="s">
        <v>286</v>
      </c>
      <c r="D88" s="1">
        <v>1.5</v>
      </c>
      <c r="E88" s="1" t="s">
        <v>1</v>
      </c>
      <c r="F88" s="1">
        <v>655</v>
      </c>
      <c r="G88" s="1">
        <v>1760</v>
      </c>
      <c r="H88" s="1"/>
      <c r="I88" s="1">
        <f t="shared" si="2"/>
        <v>2415</v>
      </c>
      <c r="J88" s="1" t="s">
        <v>149</v>
      </c>
      <c r="K88" s="1">
        <v>7752406168</v>
      </c>
      <c r="L88" s="1" t="s">
        <v>150</v>
      </c>
      <c r="M88" s="1" t="s">
        <v>169</v>
      </c>
    </row>
    <row r="89" spans="1:13" x14ac:dyDescent="0.25">
      <c r="A89" s="1" t="s">
        <v>332</v>
      </c>
      <c r="B89" s="1" t="s">
        <v>141</v>
      </c>
      <c r="C89" s="9" t="s">
        <v>287</v>
      </c>
      <c r="D89" s="1">
        <v>0.5</v>
      </c>
      <c r="E89" s="1" t="s">
        <v>13</v>
      </c>
      <c r="F89" s="1">
        <v>363</v>
      </c>
      <c r="G89" s="1">
        <v>621</v>
      </c>
      <c r="H89" s="1"/>
      <c r="I89" s="1">
        <f t="shared" si="2"/>
        <v>984</v>
      </c>
      <c r="J89" s="1" t="s">
        <v>149</v>
      </c>
      <c r="K89" s="1">
        <v>7752406168</v>
      </c>
      <c r="L89" s="1" t="s">
        <v>150</v>
      </c>
      <c r="M89" s="1" t="s">
        <v>159</v>
      </c>
    </row>
    <row r="90" spans="1:13" x14ac:dyDescent="0.25">
      <c r="A90" s="1" t="s">
        <v>333</v>
      </c>
      <c r="B90" s="1" t="s">
        <v>142</v>
      </c>
      <c r="C90" s="9" t="s">
        <v>288</v>
      </c>
      <c r="D90" s="1">
        <v>0.5</v>
      </c>
      <c r="E90" s="1" t="s">
        <v>13</v>
      </c>
      <c r="F90" s="1">
        <v>105</v>
      </c>
      <c r="G90" s="1">
        <v>265</v>
      </c>
      <c r="H90" s="1"/>
      <c r="I90" s="1">
        <f t="shared" si="2"/>
        <v>370</v>
      </c>
      <c r="J90" s="1" t="s">
        <v>149</v>
      </c>
      <c r="K90" s="1">
        <v>7752406168</v>
      </c>
      <c r="L90" s="1" t="s">
        <v>150</v>
      </c>
      <c r="M90" s="1" t="s">
        <v>170</v>
      </c>
    </row>
    <row r="91" spans="1:13" x14ac:dyDescent="0.25">
      <c r="A91" s="1" t="s">
        <v>334</v>
      </c>
      <c r="B91" s="1" t="s">
        <v>143</v>
      </c>
      <c r="C91" s="9" t="s">
        <v>289</v>
      </c>
      <c r="D91" s="1">
        <v>0.5</v>
      </c>
      <c r="E91" s="1" t="s">
        <v>13</v>
      </c>
      <c r="F91" s="1">
        <v>186</v>
      </c>
      <c r="G91" s="1">
        <v>411</v>
      </c>
      <c r="H91" s="1"/>
      <c r="I91" s="1">
        <f t="shared" si="2"/>
        <v>597</v>
      </c>
      <c r="J91" s="1" t="s">
        <v>149</v>
      </c>
      <c r="K91" s="1">
        <v>7752406168</v>
      </c>
      <c r="L91" s="1" t="s">
        <v>150</v>
      </c>
      <c r="M91" s="1" t="s">
        <v>170</v>
      </c>
    </row>
    <row r="92" spans="1:13" x14ac:dyDescent="0.25">
      <c r="A92" s="1" t="s">
        <v>335</v>
      </c>
      <c r="B92" s="1" t="s">
        <v>144</v>
      </c>
      <c r="C92" s="9" t="s">
        <v>290</v>
      </c>
      <c r="D92" s="1">
        <v>0.5</v>
      </c>
      <c r="E92" s="1" t="s">
        <v>13</v>
      </c>
      <c r="F92" s="1">
        <v>239</v>
      </c>
      <c r="G92" s="1">
        <v>424</v>
      </c>
      <c r="H92" s="1"/>
      <c r="I92" s="1">
        <f t="shared" si="2"/>
        <v>663</v>
      </c>
      <c r="J92" s="1" t="s">
        <v>149</v>
      </c>
      <c r="K92" s="1">
        <v>7752406168</v>
      </c>
      <c r="L92" s="1" t="s">
        <v>150</v>
      </c>
      <c r="M92" s="1" t="s">
        <v>166</v>
      </c>
    </row>
    <row r="93" spans="1:13" x14ac:dyDescent="0.25">
      <c r="A93" s="1" t="s">
        <v>336</v>
      </c>
      <c r="B93" s="1" t="s">
        <v>145</v>
      </c>
      <c r="C93" s="9" t="s">
        <v>291</v>
      </c>
      <c r="D93" s="1">
        <v>1.5</v>
      </c>
      <c r="E93" s="1" t="s">
        <v>13</v>
      </c>
      <c r="F93" s="1">
        <v>790</v>
      </c>
      <c r="G93" s="1">
        <v>1634</v>
      </c>
      <c r="H93" s="1"/>
      <c r="I93" s="1">
        <f t="shared" si="2"/>
        <v>2424</v>
      </c>
      <c r="J93" s="1" t="s">
        <v>149</v>
      </c>
      <c r="K93" s="1">
        <v>7752406168</v>
      </c>
      <c r="L93" s="1" t="s">
        <v>150</v>
      </c>
      <c r="M93" s="1" t="s">
        <v>168</v>
      </c>
    </row>
    <row r="94" spans="1:13" x14ac:dyDescent="0.25">
      <c r="A94" s="1" t="s">
        <v>337</v>
      </c>
      <c r="B94" s="1" t="s">
        <v>146</v>
      </c>
      <c r="C94" s="9" t="s">
        <v>292</v>
      </c>
      <c r="D94" s="1">
        <v>2</v>
      </c>
      <c r="E94" s="1" t="s">
        <v>1</v>
      </c>
      <c r="F94" s="1">
        <v>558</v>
      </c>
      <c r="G94" s="1">
        <v>1608</v>
      </c>
      <c r="H94" s="1"/>
      <c r="I94" s="1">
        <f t="shared" si="2"/>
        <v>2166</v>
      </c>
      <c r="J94" s="1" t="s">
        <v>149</v>
      </c>
      <c r="K94" s="1">
        <v>7752406168</v>
      </c>
      <c r="L94" s="1" t="s">
        <v>150</v>
      </c>
      <c r="M94" s="1" t="s">
        <v>155</v>
      </c>
    </row>
    <row r="95" spans="1:13" ht="15.75" thickBot="1" x14ac:dyDescent="0.3">
      <c r="A95" s="1" t="s">
        <v>338</v>
      </c>
      <c r="B95" s="1" t="s">
        <v>147</v>
      </c>
      <c r="C95" s="9" t="s">
        <v>293</v>
      </c>
      <c r="D95" s="1">
        <v>0.5</v>
      </c>
      <c r="E95" s="1" t="s">
        <v>148</v>
      </c>
      <c r="F95" s="1">
        <v>329</v>
      </c>
      <c r="G95" s="1">
        <v>600</v>
      </c>
      <c r="H95" s="1"/>
      <c r="I95" s="1">
        <f t="shared" si="2"/>
        <v>929</v>
      </c>
      <c r="J95" s="1" t="s">
        <v>149</v>
      </c>
      <c r="K95" s="1">
        <v>7752406168</v>
      </c>
      <c r="L95" s="1" t="s">
        <v>150</v>
      </c>
      <c r="M95" s="1" t="s">
        <v>158</v>
      </c>
    </row>
    <row r="96" spans="1:13" ht="16.5" thickBot="1" x14ac:dyDescent="0.3">
      <c r="A96" s="2"/>
      <c r="B96" s="2"/>
      <c r="C96" s="10"/>
      <c r="D96" s="2"/>
      <c r="F96" s="60">
        <f>SUM(F46:F95)</f>
        <v>37570</v>
      </c>
      <c r="G96" s="60">
        <f>SUM(G46:G95)</f>
        <v>99559</v>
      </c>
      <c r="I96" s="6">
        <f>SUM(I46:I95)</f>
        <v>137129</v>
      </c>
      <c r="J96" s="2"/>
      <c r="K96" s="2"/>
      <c r="L96" s="2"/>
      <c r="M96" s="2"/>
    </row>
    <row r="97" spans="1:13" ht="19.5" thickBot="1" x14ac:dyDescent="0.35">
      <c r="A97" s="2"/>
      <c r="B97" s="2"/>
      <c r="C97" s="10"/>
      <c r="D97" s="2"/>
      <c r="E97" s="4" t="s">
        <v>174</v>
      </c>
      <c r="F97" s="59">
        <f>F43+F96</f>
        <v>102766.5</v>
      </c>
      <c r="G97" s="58">
        <f>G96+G43</f>
        <v>253607.5</v>
      </c>
      <c r="H97" s="7"/>
      <c r="I97" s="5">
        <f>I43+I96</f>
        <v>356374</v>
      </c>
      <c r="J97" s="2"/>
      <c r="K97" s="2"/>
      <c r="L97" s="2"/>
      <c r="M97" s="2"/>
    </row>
    <row r="98" spans="1:13" x14ac:dyDescent="0.25">
      <c r="A98" s="2"/>
      <c r="B98" s="2"/>
      <c r="C98" s="10"/>
      <c r="D98" s="2"/>
      <c r="E98" s="2"/>
      <c r="F98" s="2"/>
      <c r="G98" s="2"/>
      <c r="H98" s="2"/>
      <c r="I98">
        <f>I97*2</f>
        <v>712748</v>
      </c>
      <c r="J98" s="2"/>
      <c r="K98" s="2"/>
      <c r="L98" s="2"/>
      <c r="M98" s="2"/>
    </row>
    <row r="99" spans="1:13" x14ac:dyDescent="0.25">
      <c r="A99" s="2"/>
      <c r="B99" s="2"/>
      <c r="C99" s="10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x14ac:dyDescent="0.25">
      <c r="A100" s="2"/>
      <c r="B100" s="2"/>
      <c r="C100" s="10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x14ac:dyDescent="0.25">
      <c r="A101" s="2"/>
      <c r="B101" s="2"/>
      <c r="C101" s="10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x14ac:dyDescent="0.25">
      <c r="A102" s="2"/>
      <c r="B102" s="2"/>
      <c r="C102" s="10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x14ac:dyDescent="0.25">
      <c r="A103" s="2"/>
      <c r="B103" s="2"/>
      <c r="C103" s="10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5" spans="1:13" ht="15.75" x14ac:dyDescent="0.25">
      <c r="M105" s="3"/>
    </row>
    <row r="108" spans="1:13" ht="15.75" thickBot="1" x14ac:dyDescent="0.3"/>
    <row r="109" spans="1:13" ht="15.75" thickBot="1" x14ac:dyDescent="0.3">
      <c r="H109" s="39" t="s">
        <v>305</v>
      </c>
      <c r="I109" s="40"/>
    </row>
    <row r="110" spans="1:13" ht="34.5" thickBot="1" x14ac:dyDescent="0.3">
      <c r="B110" s="14" t="s">
        <v>306</v>
      </c>
      <c r="C110" s="15" t="s">
        <v>307</v>
      </c>
      <c r="D110" s="16" t="s">
        <v>308</v>
      </c>
      <c r="E110" s="17" t="s">
        <v>309</v>
      </c>
      <c r="F110" s="18" t="s">
        <v>310</v>
      </c>
      <c r="G110" s="19" t="s">
        <v>311</v>
      </c>
      <c r="H110" s="20" t="s">
        <v>312</v>
      </c>
      <c r="I110" s="21" t="s">
        <v>313</v>
      </c>
    </row>
    <row r="111" spans="1:13" x14ac:dyDescent="0.25">
      <c r="B111" s="22" t="s">
        <v>63</v>
      </c>
      <c r="C111" s="23" t="s">
        <v>1</v>
      </c>
      <c r="D111" s="24">
        <v>75</v>
      </c>
      <c r="E111" s="25">
        <v>538.5</v>
      </c>
      <c r="F111" s="26">
        <f>E111*12</f>
        <v>6462</v>
      </c>
      <c r="G111" s="27">
        <v>329811</v>
      </c>
      <c r="H111" s="28">
        <v>92140.5</v>
      </c>
      <c r="I111" s="29">
        <v>237670.5</v>
      </c>
    </row>
    <row r="112" spans="1:13" x14ac:dyDescent="0.25">
      <c r="B112" s="22" t="s">
        <v>64</v>
      </c>
      <c r="C112" s="23" t="s">
        <v>148</v>
      </c>
      <c r="D112" s="24">
        <v>1</v>
      </c>
      <c r="E112" s="25">
        <v>0.5</v>
      </c>
      <c r="F112" s="26">
        <f t="shared" ref="F112:F113" si="3">E112*12</f>
        <v>6</v>
      </c>
      <c r="G112" s="30">
        <v>929</v>
      </c>
      <c r="H112" s="28">
        <f>G112*0.4</f>
        <v>371.6</v>
      </c>
      <c r="I112" s="29">
        <f>G112*0.6</f>
        <v>557.4</v>
      </c>
    </row>
    <row r="113" spans="2:9" ht="15.75" thickBot="1" x14ac:dyDescent="0.3">
      <c r="B113" s="22" t="s">
        <v>65</v>
      </c>
      <c r="C113" s="23" t="s">
        <v>13</v>
      </c>
      <c r="D113" s="24">
        <v>11</v>
      </c>
      <c r="E113" s="25">
        <v>15</v>
      </c>
      <c r="F113" s="26">
        <f t="shared" si="3"/>
        <v>180</v>
      </c>
      <c r="G113" s="30">
        <v>25634</v>
      </c>
      <c r="H113" s="28">
        <f t="shared" ref="H113" si="4">G113*0.4</f>
        <v>10253.6</v>
      </c>
      <c r="I113" s="29">
        <f t="shared" ref="I113" si="5">G113*0.6</f>
        <v>15380.4</v>
      </c>
    </row>
    <row r="114" spans="2:9" ht="15.75" thickBot="1" x14ac:dyDescent="0.3">
      <c r="B114" s="41" t="s">
        <v>314</v>
      </c>
      <c r="C114" s="42"/>
      <c r="D114" s="31">
        <f t="shared" ref="D114:I114" si="6">SUM(D111:D113)</f>
        <v>87</v>
      </c>
      <c r="E114" s="32">
        <f t="shared" si="6"/>
        <v>554</v>
      </c>
      <c r="F114" s="33">
        <f t="shared" si="6"/>
        <v>6648</v>
      </c>
      <c r="G114" s="34">
        <f t="shared" si="6"/>
        <v>356374</v>
      </c>
      <c r="H114" s="35">
        <f t="shared" si="6"/>
        <v>102765.70000000001</v>
      </c>
      <c r="I114" s="36">
        <f t="shared" si="6"/>
        <v>253608.3</v>
      </c>
    </row>
  </sheetData>
  <mergeCells count="16">
    <mergeCell ref="H109:I109"/>
    <mergeCell ref="B114:C114"/>
    <mergeCell ref="A4:A5"/>
    <mergeCell ref="I4:I5"/>
    <mergeCell ref="A2:O2"/>
    <mergeCell ref="A44:N44"/>
    <mergeCell ref="J4:K4"/>
    <mergeCell ref="L4:L5"/>
    <mergeCell ref="M4:M5"/>
    <mergeCell ref="E4:E5"/>
    <mergeCell ref="B4:B5"/>
    <mergeCell ref="F4:F5"/>
    <mergeCell ref="G4:G5"/>
    <mergeCell ref="H4:H5"/>
    <mergeCell ref="C4:C5"/>
    <mergeCell ref="D4:D5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FAB61196C43F409AF4D42F109B3F78" ma:contentTypeVersion="17" ma:contentTypeDescription="Utwórz nowy dokument." ma:contentTypeScope="" ma:versionID="f64edd87f9fba810b5c44efe1b86a313">
  <xsd:schema xmlns:xsd="http://www.w3.org/2001/XMLSchema" xmlns:xs="http://www.w3.org/2001/XMLSchema" xmlns:p="http://schemas.microsoft.com/office/2006/metadata/properties" xmlns:ns2="2d577696-1229-452a-9b19-cd8e3eef1f68" xmlns:ns3="7041a50b-7d7f-4b12-a622-d747cae9af99" targetNamespace="http://schemas.microsoft.com/office/2006/metadata/properties" ma:root="true" ma:fieldsID="fa3cb36ca3df10988a44a2c3fbf37544" ns2:_="" ns3:_="">
    <xsd:import namespace="2d577696-1229-452a-9b19-cd8e3eef1f68"/>
    <xsd:import namespace="7041a50b-7d7f-4b12-a622-d747cae9af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77696-1229-452a-9b19-cd8e3eef1f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d999883f-3841-4191-90fa-aeb93f1dab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1a50b-7d7f-4b12-a622-d747cae9af9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1750c7a-ece7-4d14-a2c9-b146cf83c657}" ma:internalName="TaxCatchAll" ma:showField="CatchAllData" ma:web="7041a50b-7d7f-4b12-a622-d747cae9af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41a50b-7d7f-4b12-a622-d747cae9af99" xsi:nil="true"/>
    <lcf76f155ced4ddcb4097134ff3c332f xmlns="2d577696-1229-452a-9b19-cd8e3eef1f6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99B0E1-A0C1-48E5-AA83-0E6DCCCB1E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577696-1229-452a-9b19-cd8e3eef1f68"/>
    <ds:schemaRef ds:uri="7041a50b-7d7f-4b12-a622-d747cae9af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A60558-FE60-4874-B5F7-655102CCB8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335E1C-DD2B-4888-97EC-4CC14F4199CD}">
  <ds:schemaRefs>
    <ds:schemaRef ds:uri="http://schemas.microsoft.com/office/2006/metadata/properties"/>
    <ds:schemaRef ds:uri="http://schemas.microsoft.com/office/infopath/2007/PartnerControls"/>
    <ds:schemaRef ds:uri="7041a50b-7d7f-4b12-a622-d747cae9af99"/>
    <ds:schemaRef ds:uri="2d577696-1229-452a-9b19-cd8e3eef1f6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2023-10-18T09:13:14Z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0x010100D3FAB61196C43F409AF4D42F109B3F78</vt:lpwstr>
  </property>
  <property fmtid="{D5CDD505-2E9C-101B-9397-08002B2CF9AE}" pid="3" name="MediaServiceImageTags">
    <vt:lpwstr/>
  </property>
</Properties>
</file>